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35"/>
  </bookViews>
  <sheets>
    <sheet name="大商务-专项担保审阅情况汇总-公示" sheetId="3" r:id="rId1"/>
    <sheet name="大商务-专项担保审阅情况汇总" sheetId="1" r:id="rId2"/>
  </sheets>
  <externalReferences>
    <externalReference r:id="rId3"/>
  </externalReferences>
  <definedNames>
    <definedName name="_xlnm._FilterDatabase" localSheetId="0" hidden="1">'大商务-专项担保审阅情况汇总-公示'!$A$3:$H$50</definedName>
    <definedName name="_xlnm._FilterDatabase" localSheetId="1" hidden="1">'大商务-专项担保审阅情况汇总'!$A$3:$J$50</definedName>
    <definedName name="_xlnm.Print_Area" localSheetId="1">'大商务-专项担保审阅情况汇总'!$A$1:$J$50</definedName>
    <definedName name="_xlnm.Print_Titles" localSheetId="1">'大商务-专项担保审阅情况汇总'!$3:$3</definedName>
    <definedName name="_xlnm.Print_Area" localSheetId="0">'大商务-专项担保审阅情况汇总-公示'!$A$1:$H$50</definedName>
    <definedName name="_xlnm.Print_Titles" localSheetId="0">'大商务-专项担保审阅情况汇总-公示'!$3:$3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<sst xmlns="http://schemas.openxmlformats.org/spreadsheetml/2006/main" count="230" uniqueCount="37">
  <si>
    <t>附件</t>
  </si>
  <si>
    <t>2024年度虹桥国际中央商务区专项担保政策支持项目</t>
  </si>
  <si>
    <t>序号</t>
  </si>
  <si>
    <t>所属区</t>
  </si>
  <si>
    <t>申报单位名称</t>
  </si>
  <si>
    <t>申请大类</t>
  </si>
  <si>
    <t>申请细类</t>
  </si>
  <si>
    <t>评定意见/金额
（万元）</t>
  </si>
  <si>
    <t>评定金额小计
（万元）</t>
  </si>
  <si>
    <t>需补资料</t>
  </si>
  <si>
    <t>补上传完成否</t>
  </si>
  <si>
    <t>嘉定区</t>
  </si>
  <si>
    <t>专项担保业务</t>
  </si>
  <si>
    <t>担保费补贴</t>
  </si>
  <si>
    <t>利息补贴</t>
  </si>
  <si>
    <t>小计</t>
  </si>
  <si>
    <t>青浦区</t>
  </si>
  <si>
    <t>缺：还款银行回单</t>
  </si>
  <si>
    <t>长宁区</t>
  </si>
  <si>
    <t>企业“贴息计算方式”表多处错误</t>
  </si>
  <si>
    <t>缺：放款银行回单</t>
  </si>
  <si>
    <t>缺:付息凭证</t>
  </si>
  <si>
    <t>补：更正申请表（利率错）</t>
  </si>
  <si>
    <t>闵行区</t>
  </si>
  <si>
    <t>德世普安管理咨询（上海）有限公司</t>
  </si>
  <si>
    <t>上海原圈网络科技有限公司</t>
  </si>
  <si>
    <t>美尚生化环境技术（上海）有限公司</t>
  </si>
  <si>
    <t>上海通正铝结构建设科技有限公司</t>
  </si>
  <si>
    <t>上海远东食品有限公司</t>
  </si>
  <si>
    <t>合计</t>
  </si>
  <si>
    <t>2024年虹桥国际中央商务区专项担保政策支持项目评审情况汇总表</t>
  </si>
  <si>
    <t>企业申报
补贴金额
（万元）</t>
  </si>
  <si>
    <t>备注</t>
  </si>
  <si>
    <t>企业反馈担保费已享受其他补贴</t>
  </si>
  <si>
    <t>区财政已补贴担保费1.275万元</t>
  </si>
  <si>
    <t>区财政已补贴担保费0.935万元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</si>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</sst>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b/>
      <sz val="18"/>
      <color rgb="FF000000"/>
      <name val="仿宋"/>
      <charset val="134"/>
    </font>
    <font>
      <sz val="11"/>
      <name val="仿宋"/>
      <charset val="134"/>
    </font>
    <font>
      <sz val="10"/>
      <color rgb="FF000000"/>
      <name val="仿宋"/>
      <charset val="134"/>
    </font>
    <font>
      <b/>
      <sz val="10"/>
      <color rgb="FF000000"/>
      <name val="仿宋"/>
      <charset val="134"/>
    </font>
    <font>
      <sz val="11"/>
      <color rgb="FFFF0000"/>
      <name val="仿宋"/>
      <charset val="134"/>
    </font>
    <font>
      <sz val="10"/>
      <name val="宋体"/>
      <charset val="134"/>
      <scheme val="minor"/>
    </font>
    <font>
      <sz val="10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BE5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43" fontId="2" fillId="0" borderId="0" xfId="0" applyNumberFormat="1" applyFont="1">
      <alignment vertical="center"/>
    </xf>
    <xf numFmtId="43" fontId="2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43" fontId="1" fillId="0" borderId="2" xfId="0" applyNumberFormat="1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43" fontId="2" fillId="0" borderId="2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43" fontId="1" fillId="0" borderId="2" xfId="0" applyNumberFormat="1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43" fontId="1" fillId="0" borderId="2" xfId="0" applyNumberFormat="1" applyFont="1" applyBorder="1" applyAlignment="1" applyProtection="1">
      <alignment horizontal="center" vertical="center"/>
    </xf>
    <xf numFmtId="43" fontId="2" fillId="0" borderId="2" xfId="0" applyNumberFormat="1" applyFont="1" applyFill="1" applyBorder="1" applyAlignment="1" applyProtection="1">
      <alignment horizontal="center" vertical="center"/>
    </xf>
    <xf numFmtId="43" fontId="1" fillId="0" borderId="3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 wrapText="1"/>
    </xf>
    <xf numFmtId="43" fontId="4" fillId="0" borderId="2" xfId="0" applyNumberFormat="1" applyFont="1" applyBorder="1" applyAlignment="1" applyProtection="1">
      <alignment horizontal="center" vertical="center"/>
    </xf>
    <xf numFmtId="43" fontId="2" fillId="0" borderId="7" xfId="0" applyNumberFormat="1" applyFont="1" applyBorder="1" applyAlignment="1" applyProtection="1">
      <alignment horizontal="center" vertical="center"/>
    </xf>
    <xf numFmtId="43" fontId="2" fillId="0" borderId="7" xfId="0" applyNumberFormat="1" applyFont="1" applyFill="1" applyBorder="1" applyAlignment="1" applyProtection="1">
      <alignment horizontal="center" vertical="center"/>
    </xf>
    <xf numFmtId="43" fontId="1" fillId="0" borderId="4" xfId="0" applyNumberFormat="1" applyFont="1" applyBorder="1" applyAlignment="1" applyProtection="1">
      <alignment horizontal="right" vertical="center"/>
    </xf>
    <xf numFmtId="43" fontId="1" fillId="2" borderId="2" xfId="0" applyNumberFormat="1" applyFont="1" applyFill="1" applyBorder="1" applyAlignment="1" applyProtection="1">
      <alignment horizontal="center" vertical="center" wrapText="1"/>
    </xf>
    <xf numFmtId="31" fontId="5" fillId="0" borderId="0" xfId="0" applyNumberFormat="1" applyFont="1" applyAlignment="1">
      <alignment vertical="center" wrapText="1"/>
    </xf>
    <xf numFmtId="43" fontId="5" fillId="0" borderId="2" xfId="0" applyNumberFormat="1" applyFont="1" applyBorder="1" applyAlignment="1" applyProtection="1">
      <alignment horizontal="left" vertical="center" wrapText="1"/>
    </xf>
    <xf numFmtId="43" fontId="2" fillId="2" borderId="2" xfId="0" applyNumberFormat="1" applyFont="1" applyFill="1" applyBorder="1" applyAlignment="1" applyProtection="1">
      <alignment horizontal="center" vertical="center" wrapText="1"/>
    </xf>
    <xf numFmtId="14" fontId="5" fillId="0" borderId="2" xfId="0" applyNumberFormat="1" applyFont="1" applyBorder="1" applyAlignment="1" applyProtection="1">
      <alignment horizontal="left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5" fillId="0" borderId="2" xfId="0" applyFont="1" applyBorder="1" applyProtection="1">
      <alignment vertical="center"/>
    </xf>
    <xf numFmtId="0" fontId="7" fillId="0" borderId="2" xfId="0" applyFont="1" applyBorder="1" applyAlignment="1" applyProtection="1">
      <alignment horizontal="center" vertical="center" wrapText="1"/>
    </xf>
    <xf numFmtId="43" fontId="5" fillId="0" borderId="2" xfId="0" applyNumberFormat="1" applyFont="1" applyBorder="1" applyAlignment="1" applyProtection="1">
      <alignment vertical="center" wrapText="1"/>
    </xf>
    <xf numFmtId="43" fontId="2" fillId="2" borderId="3" xfId="0" applyNumberFormat="1" applyFont="1" applyFill="1" applyBorder="1" applyAlignment="1" applyProtection="1">
      <alignment horizontal="center" vertical="center" wrapText="1"/>
    </xf>
    <xf numFmtId="43" fontId="2" fillId="2" borderId="4" xfId="0" applyNumberFormat="1" applyFont="1" applyFill="1" applyBorder="1" applyAlignment="1" applyProtection="1">
      <alignment horizontal="center" vertical="center" wrapText="1"/>
    </xf>
    <xf numFmtId="43" fontId="5" fillId="0" borderId="3" xfId="0" applyNumberFormat="1" applyFont="1" applyBorder="1" applyAlignment="1" applyProtection="1">
      <alignment horizontal="left" vertical="center" wrapText="1"/>
    </xf>
    <xf numFmtId="0" fontId="8" fillId="0" borderId="4" xfId="0" applyFont="1" applyBorder="1" applyProtection="1">
      <alignment vertical="center"/>
    </xf>
    <xf numFmtId="43" fontId="9" fillId="2" borderId="2" xfId="0" applyNumberFormat="1" applyFont="1" applyFill="1" applyBorder="1" applyAlignment="1" applyProtection="1">
      <alignment horizontal="center" vertical="center" wrapText="1"/>
    </xf>
    <xf numFmtId="43" fontId="7" fillId="2" borderId="2" xfId="0" applyNumberFormat="1" applyFont="1" applyFill="1" applyBorder="1" applyAlignment="1" applyProtection="1">
      <alignment horizontal="center" vertical="center" wrapText="1"/>
    </xf>
    <xf numFmtId="43" fontId="7" fillId="0" borderId="2" xfId="0" applyNumberFormat="1" applyFont="1" applyBorder="1" applyAlignment="1" applyProtection="1">
      <alignment horizontal="center" vertical="center" wrapText="1"/>
    </xf>
    <xf numFmtId="43" fontId="6" fillId="0" borderId="2" xfId="0" applyNumberFormat="1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center" vertical="center" wrapText="1"/>
    </xf>
    <xf numFmtId="43" fontId="2" fillId="0" borderId="9" xfId="0" applyNumberFormat="1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43" fontId="2" fillId="0" borderId="11" xfId="0" applyNumberFormat="1" applyFont="1" applyBorder="1" applyAlignment="1" applyProtection="1">
      <alignment horizontal="center" vertical="center"/>
    </xf>
    <xf numFmtId="43" fontId="2" fillId="0" borderId="11" xfId="0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</xf>
    <xf numFmtId="43" fontId="2" fillId="0" borderId="13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ocuments\WeChat%20Files\wxid_lswbyl63z9521\FileStorage\File\2024-11\2024&#22823;&#21830;&#21153;_&#36148;&#24687;&#25285;&#20445;_&#24213;&#31295;_202411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大商务-专项担保审阅情况汇总"/>
      <sheetName val="专项担保(昕诺) -嘉定"/>
      <sheetName val="专项担保(杰达齿科)-嘉定"/>
      <sheetName val="专项担保(道枢) -青浦"/>
      <sheetName val="专项担保(日远) -青浦"/>
      <sheetName val="专项担保(仪耐) -青浦"/>
      <sheetName val="专项担保(希格玛) -青浦"/>
      <sheetName val="专项担保(逸尚) -青浦"/>
      <sheetName val="专项担保(永天) -青浦"/>
      <sheetName val="专项担保(通递驿优)-长宁"/>
      <sheetName val="专项担保(巅思智能)-长宁"/>
      <sheetName val="专项担保(机场国际旅行社)-长宁"/>
      <sheetName val="专项担保(星瀚律师事务所)-长宁"/>
      <sheetName val="专项担保(合胜信息)-长宁"/>
      <sheetName val="专项担保(凭安征信)-长宁"/>
      <sheetName val="专项担保(德世普安管理咨询)-闵行"/>
      <sheetName val="专项担保(原圈网络)-闵行-4.06"/>
      <sheetName val="专项担保(原圈网络)-闵行-2.93"/>
      <sheetName val="专项担保(原圈网络)-闵行-2.17"/>
      <sheetName val="专项担保(美尚生化环境)-闵行"/>
      <sheetName val="专项担保(通正铝结构建设)-闵行"/>
      <sheetName val="专项担保(远东食品)-闵行"/>
      <sheetName val="专项担保(域德环保)-闵行"/>
      <sheetName val="企业白名单"/>
      <sheetName val="担保利息项目清单"/>
      <sheetName val="贷款市场报价利率（LPR）"/>
    </sheetNames>
    <sheetDataSet>
      <sheetData sheetId="0"/>
      <sheetData sheetId="1">
        <row r="2">
          <cell r="A2" t="str">
            <v>上海昕诺医学研究有限公司</v>
          </cell>
        </row>
        <row r="2">
          <cell r="E2">
            <v>0.85</v>
          </cell>
          <cell r="F2">
            <v>0.85</v>
          </cell>
        </row>
        <row r="3">
          <cell r="E3">
            <v>2.93</v>
          </cell>
          <cell r="F3">
            <v>2.93</v>
          </cell>
        </row>
      </sheetData>
      <sheetData sheetId="2">
        <row r="2">
          <cell r="A2" t="str">
            <v>上海杰达齿科制作有限公司</v>
          </cell>
        </row>
        <row r="2">
          <cell r="E2">
            <v>2.13</v>
          </cell>
          <cell r="F2">
            <v>2.12</v>
          </cell>
        </row>
        <row r="3">
          <cell r="E3">
            <v>8.7</v>
          </cell>
          <cell r="F3">
            <v>8.69</v>
          </cell>
        </row>
      </sheetData>
      <sheetData sheetId="3">
        <row r="2">
          <cell r="E2">
            <v>0</v>
          </cell>
          <cell r="F2">
            <v>0</v>
          </cell>
        </row>
        <row r="3">
          <cell r="E3">
            <v>17.22</v>
          </cell>
          <cell r="F3">
            <v>17.21</v>
          </cell>
        </row>
      </sheetData>
      <sheetData sheetId="4">
        <row r="2">
          <cell r="E2">
            <v>2.34</v>
          </cell>
          <cell r="F2">
            <v>2.33</v>
          </cell>
        </row>
        <row r="3">
          <cell r="E3">
            <v>9.49</v>
          </cell>
          <cell r="F3">
            <v>9.54</v>
          </cell>
        </row>
      </sheetData>
      <sheetData sheetId="5">
        <row r="2">
          <cell r="E2">
            <v>1.28</v>
          </cell>
          <cell r="F2">
            <v>0</v>
          </cell>
        </row>
        <row r="3">
          <cell r="E3">
            <v>4.89</v>
          </cell>
          <cell r="F3">
            <v>4.89</v>
          </cell>
        </row>
      </sheetData>
      <sheetData sheetId="6">
        <row r="2">
          <cell r="E2">
            <v>1.28</v>
          </cell>
          <cell r="F2">
            <v>1.27</v>
          </cell>
        </row>
        <row r="3">
          <cell r="E3">
            <v>5.18</v>
          </cell>
          <cell r="F3">
            <v>5.16</v>
          </cell>
        </row>
      </sheetData>
      <sheetData sheetId="7">
        <row r="2">
          <cell r="E2">
            <v>1.28</v>
          </cell>
          <cell r="F2">
            <v>1.27</v>
          </cell>
        </row>
        <row r="3">
          <cell r="E3">
            <v>4.87</v>
          </cell>
          <cell r="F3">
            <v>4.86</v>
          </cell>
        </row>
      </sheetData>
      <sheetData sheetId="8">
        <row r="2">
          <cell r="E2">
            <v>0.94</v>
          </cell>
          <cell r="F2">
            <v>0</v>
          </cell>
        </row>
        <row r="3">
          <cell r="E3">
            <v>3.4</v>
          </cell>
          <cell r="F3">
            <v>3.4</v>
          </cell>
        </row>
      </sheetData>
      <sheetData sheetId="9">
        <row r="2">
          <cell r="F2">
            <v>4.25</v>
          </cell>
        </row>
        <row r="3">
          <cell r="F3">
            <v>17.48</v>
          </cell>
        </row>
      </sheetData>
      <sheetData sheetId="10">
        <row r="2">
          <cell r="F2">
            <v>0.63</v>
          </cell>
        </row>
        <row r="3">
          <cell r="F3">
            <v>2.61</v>
          </cell>
        </row>
      </sheetData>
      <sheetData sheetId="11">
        <row r="2">
          <cell r="F2">
            <v>4.25</v>
          </cell>
        </row>
        <row r="3">
          <cell r="F3">
            <v>15.18</v>
          </cell>
        </row>
      </sheetData>
      <sheetData sheetId="12">
        <row r="2">
          <cell r="F2">
            <v>2.12</v>
          </cell>
        </row>
        <row r="3">
          <cell r="F3">
            <v>8.72</v>
          </cell>
        </row>
      </sheetData>
      <sheetData sheetId="13">
        <row r="2">
          <cell r="F2">
            <v>1.27</v>
          </cell>
        </row>
        <row r="3">
          <cell r="F3">
            <v>5.01</v>
          </cell>
        </row>
      </sheetData>
      <sheetData sheetId="14">
        <row r="2">
          <cell r="F2">
            <v>2.12</v>
          </cell>
        </row>
        <row r="3">
          <cell r="F3">
            <v>8.74</v>
          </cell>
        </row>
      </sheetData>
      <sheetData sheetId="15">
        <row r="2">
          <cell r="F2">
            <v>0.1</v>
          </cell>
        </row>
        <row r="3">
          <cell r="F3">
            <v>0.06</v>
          </cell>
        </row>
      </sheetData>
      <sheetData sheetId="16">
        <row r="2">
          <cell r="F2">
            <v>0.85</v>
          </cell>
        </row>
        <row r="3">
          <cell r="F3">
            <v>3.21</v>
          </cell>
        </row>
      </sheetData>
      <sheetData sheetId="17">
        <row r="2">
          <cell r="F2">
            <v>0.63</v>
          </cell>
        </row>
        <row r="3">
          <cell r="F3">
            <v>2.29</v>
          </cell>
        </row>
      </sheetData>
      <sheetData sheetId="18">
        <row r="2">
          <cell r="F2">
            <v>0.42</v>
          </cell>
        </row>
        <row r="3">
          <cell r="F3">
            <v>1.61</v>
          </cell>
        </row>
      </sheetData>
      <sheetData sheetId="19">
        <row r="2">
          <cell r="F2">
            <v>1.27</v>
          </cell>
        </row>
        <row r="3">
          <cell r="F3">
            <v>5.21</v>
          </cell>
        </row>
      </sheetData>
      <sheetData sheetId="20">
        <row r="2">
          <cell r="F2">
            <v>4.03</v>
          </cell>
        </row>
        <row r="3">
          <cell r="F3">
            <v>16.61</v>
          </cell>
        </row>
      </sheetData>
      <sheetData sheetId="21">
        <row r="2">
          <cell r="F2">
            <v>4.03</v>
          </cell>
        </row>
        <row r="3">
          <cell r="F3">
            <v>14.8</v>
          </cell>
        </row>
      </sheetData>
      <sheetData sheetId="22"/>
      <sheetData sheetId="23"/>
      <sheetData sheetId="24">
        <row r="2">
          <cell r="D2" t="str">
            <v>上海通递驿优网络技术有限公司</v>
          </cell>
        </row>
        <row r="2">
          <cell r="G2">
            <v>4.25</v>
          </cell>
        </row>
        <row r="3">
          <cell r="G3">
            <v>17.49</v>
          </cell>
        </row>
        <row r="4">
          <cell r="D4" t="str">
            <v>上海巅思智能科技有限公司</v>
          </cell>
        </row>
        <row r="4">
          <cell r="G4">
            <v>0.64</v>
          </cell>
        </row>
        <row r="5">
          <cell r="G5">
            <v>2.61</v>
          </cell>
        </row>
        <row r="6">
          <cell r="D6" t="str">
            <v>上海机场国际旅行社有限公司</v>
          </cell>
        </row>
        <row r="6">
          <cell r="G6">
            <v>4.25</v>
          </cell>
        </row>
        <row r="7">
          <cell r="G7">
            <v>16.0125</v>
          </cell>
        </row>
        <row r="8">
          <cell r="D8" t="str">
            <v>上海星瀚律师事务所</v>
          </cell>
        </row>
        <row r="8">
          <cell r="G8">
            <v>2.125</v>
          </cell>
        </row>
        <row r="9">
          <cell r="G9">
            <v>9.2264</v>
          </cell>
        </row>
        <row r="10">
          <cell r="D10" t="str">
            <v>上海合胜信息服务有限公司</v>
          </cell>
        </row>
        <row r="10">
          <cell r="G10">
            <v>1.275</v>
          </cell>
        </row>
        <row r="11">
          <cell r="G11">
            <v>5.01875</v>
          </cell>
        </row>
        <row r="12">
          <cell r="D12" t="str">
            <v>上海凭安征信服务有限公司</v>
          </cell>
        </row>
        <row r="12">
          <cell r="G12">
            <v>2.125</v>
          </cell>
        </row>
        <row r="13">
          <cell r="G13">
            <v>8.744792</v>
          </cell>
        </row>
        <row r="15">
          <cell r="D15" t="str">
            <v>道枢（上海）数字技术有限公司</v>
          </cell>
        </row>
        <row r="17">
          <cell r="D17" t="str">
            <v>上海日远饮品有限公司</v>
          </cell>
        </row>
        <row r="19">
          <cell r="D19" t="str">
            <v>上海仪耐新材料科技有限公司</v>
          </cell>
        </row>
        <row r="21">
          <cell r="D21" t="str">
            <v>上海希格玛高技术有限公司</v>
          </cell>
        </row>
        <row r="23">
          <cell r="D23" t="str">
            <v>逸尚创展（上海）科技有限公司</v>
          </cell>
        </row>
        <row r="25">
          <cell r="D25" t="str">
            <v>上海永天科技股份有限公司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outlinePr summaryBelow="0" summaryRight="0"/>
    <pageSetUpPr fitToPage="1"/>
  </sheetPr>
  <dimension ref="A1:L50"/>
  <sheetViews>
    <sheetView tabSelected="1" view="pageBreakPreview" zoomScale="85" zoomScaleNormal="100" workbookViewId="0">
      <pane xSplit="3" ySplit="3" topLeftCell="D4" activePane="bottomRight" state="frozen"/>
      <selection/>
      <selection pane="topRight"/>
      <selection pane="bottomLeft"/>
      <selection pane="bottomRight" activeCell="A2" sqref="A2:G2"/>
    </sheetView>
  </sheetViews>
  <sheetFormatPr defaultColWidth="10.25" defaultRowHeight="14" customHeight="1"/>
  <cols>
    <col min="1" max="1" width="4" style="2" customWidth="1"/>
    <col min="2" max="2" width="8.83333333333333" style="4" customWidth="1"/>
    <col min="3" max="3" width="32.4166666666667" style="2" customWidth="1"/>
    <col min="4" max="4" width="13.25" style="2" customWidth="1"/>
    <col min="5" max="5" width="12.5" style="2" customWidth="1"/>
    <col min="6" max="6" width="10.8333333333333" style="6" customWidth="1"/>
    <col min="7" max="7" width="10.8333333333333" style="7" customWidth="1"/>
    <col min="8" max="8" width="28.5833333333333" style="9" hidden="1" customWidth="1"/>
    <col min="9" max="9" width="9.25" style="9" hidden="1" customWidth="1"/>
    <col min="10" max="10" width="7.25" style="2" customWidth="1"/>
    <col min="11" max="11" width="10.25" style="2" customWidth="1"/>
    <col min="12" max="12" width="45.3333333333333" style="2" customWidth="1"/>
    <col min="13" max="37" width="10.25" style="2"/>
  </cols>
  <sheetData>
    <row r="1" ht="22" customHeight="1" spans="1:7">
      <c r="A1" s="8" t="s">
        <v>0</v>
      </c>
      <c r="B1" s="8"/>
      <c r="C1" s="8"/>
      <c r="D1" s="8"/>
      <c r="E1" s="8"/>
      <c r="F1" s="8"/>
      <c r="G1" s="8"/>
    </row>
    <row r="2" ht="40" customHeight="1" spans="1:7">
      <c r="A2" s="10" t="s">
        <v>1</v>
      </c>
      <c r="B2" s="10"/>
      <c r="C2" s="10"/>
      <c r="D2" s="10"/>
      <c r="E2" s="10"/>
      <c r="F2" s="10"/>
      <c r="G2" s="11"/>
    </row>
    <row r="3" s="1" customFormat="1" ht="48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33" t="s">
        <v>9</v>
      </c>
      <c r="I3" s="33" t="s">
        <v>10</v>
      </c>
      <c r="L3" s="34"/>
    </row>
    <row r="4" s="2" customFormat="1" ht="19" customHeight="1" spans="1:9">
      <c r="A4" s="14">
        <v>1</v>
      </c>
      <c r="B4" s="15" t="s">
        <v>11</v>
      </c>
      <c r="C4" s="16" t="str">
        <f>'[1]专项担保(昕诺) -嘉定'!A2</f>
        <v>上海昕诺医学研究有限公司</v>
      </c>
      <c r="D4" s="15" t="s">
        <v>12</v>
      </c>
      <c r="E4" s="16" t="s">
        <v>13</v>
      </c>
      <c r="F4" s="17">
        <f>'[1]专项担保(昕诺) -嘉定'!F2</f>
        <v>0.85</v>
      </c>
      <c r="G4" s="17">
        <f t="shared" ref="G4:G9" si="0">F4+F5</f>
        <v>3.78</v>
      </c>
      <c r="H4" s="36"/>
      <c r="I4" s="36"/>
    </row>
    <row r="5" s="2" customFormat="1" ht="19" customHeight="1" spans="1:9">
      <c r="A5" s="18"/>
      <c r="B5" s="19"/>
      <c r="C5" s="16"/>
      <c r="D5" s="19"/>
      <c r="E5" s="16" t="s">
        <v>14</v>
      </c>
      <c r="F5" s="17">
        <f>'[1]专项担保(昕诺) -嘉定'!F3</f>
        <v>2.93</v>
      </c>
      <c r="G5" s="17"/>
      <c r="H5" s="36"/>
      <c r="I5" s="36"/>
    </row>
    <row r="6" s="2" customFormat="1" ht="19" customHeight="1" spans="1:9">
      <c r="A6" s="14">
        <v>2</v>
      </c>
      <c r="B6" s="15" t="s">
        <v>11</v>
      </c>
      <c r="C6" s="15" t="str">
        <f>'[1]专项担保(杰达齿科)-嘉定'!A2</f>
        <v>上海杰达齿科制作有限公司</v>
      </c>
      <c r="D6" s="15" t="s">
        <v>12</v>
      </c>
      <c r="E6" s="16" t="s">
        <v>13</v>
      </c>
      <c r="F6" s="17">
        <f>'[1]专项担保(杰达齿科)-嘉定'!F2</f>
        <v>2.12</v>
      </c>
      <c r="G6" s="17">
        <f t="shared" si="0"/>
        <v>10.81</v>
      </c>
      <c r="H6" s="38"/>
      <c r="I6" s="38"/>
    </row>
    <row r="7" s="2" customFormat="1" ht="19" customHeight="1" spans="1:9">
      <c r="A7" s="18"/>
      <c r="B7" s="19"/>
      <c r="C7" s="19"/>
      <c r="D7" s="19"/>
      <c r="E7" s="16" t="s">
        <v>14</v>
      </c>
      <c r="F7" s="17">
        <f>'[1]专项担保(杰达齿科)-嘉定'!F3</f>
        <v>8.69</v>
      </c>
      <c r="G7" s="17"/>
      <c r="H7" s="36"/>
      <c r="I7" s="36"/>
    </row>
    <row r="8" s="3" customFormat="1" ht="19" customHeight="1" spans="1:9">
      <c r="A8" s="20" t="s">
        <v>15</v>
      </c>
      <c r="B8" s="21"/>
      <c r="C8" s="21"/>
      <c r="D8" s="21"/>
      <c r="E8" s="21"/>
      <c r="F8" s="22">
        <f>SUM(F4:F7)</f>
        <v>14.59</v>
      </c>
      <c r="G8" s="22">
        <f>SUM(G4:G7)</f>
        <v>14.59</v>
      </c>
      <c r="H8" s="40"/>
      <c r="I8" s="40"/>
    </row>
    <row r="9" s="2" customFormat="1" ht="19" customHeight="1" spans="1:9">
      <c r="A9" s="23">
        <v>1</v>
      </c>
      <c r="B9" s="16" t="s">
        <v>16</v>
      </c>
      <c r="C9" s="16" t="str">
        <f>[1]担保利息项目清单!D15</f>
        <v>道枢（上海）数字技术有限公司</v>
      </c>
      <c r="D9" s="15" t="s">
        <v>12</v>
      </c>
      <c r="E9" s="16" t="s">
        <v>13</v>
      </c>
      <c r="F9" s="17">
        <f>'[1]专项担保(道枢) -青浦'!F2</f>
        <v>0</v>
      </c>
      <c r="G9" s="17">
        <f t="shared" si="0"/>
        <v>17.21</v>
      </c>
      <c r="H9" s="36"/>
      <c r="I9" s="36"/>
    </row>
    <row r="10" s="2" customFormat="1" ht="19" customHeight="1" spans="1:9">
      <c r="A10" s="23"/>
      <c r="B10" s="16"/>
      <c r="C10" s="16"/>
      <c r="D10" s="19"/>
      <c r="E10" s="16" t="s">
        <v>14</v>
      </c>
      <c r="F10" s="17">
        <f>'[1]专项担保(道枢) -青浦'!F3</f>
        <v>17.21</v>
      </c>
      <c r="G10" s="17"/>
      <c r="H10" s="36"/>
      <c r="I10" s="36"/>
    </row>
    <row r="11" s="2" customFormat="1" ht="19" customHeight="1" spans="1:9">
      <c r="A11" s="23">
        <v>2</v>
      </c>
      <c r="B11" s="16" t="s">
        <v>16</v>
      </c>
      <c r="C11" s="16" t="str">
        <f>[1]担保利息项目清单!D17</f>
        <v>上海日远饮品有限公司</v>
      </c>
      <c r="D11" s="15" t="s">
        <v>12</v>
      </c>
      <c r="E11" s="16" t="s">
        <v>13</v>
      </c>
      <c r="F11" s="17">
        <f>'[1]专项担保(日远) -青浦'!F2</f>
        <v>2.33</v>
      </c>
      <c r="G11" s="17">
        <f t="shared" ref="G11:G15" si="1">F11+F12</f>
        <v>11.87</v>
      </c>
      <c r="H11" s="36"/>
      <c r="I11" s="36"/>
    </row>
    <row r="12" s="2" customFormat="1" ht="19" customHeight="1" spans="1:9">
      <c r="A12" s="23"/>
      <c r="B12" s="16"/>
      <c r="C12" s="16"/>
      <c r="D12" s="19"/>
      <c r="E12" s="16" t="s">
        <v>14</v>
      </c>
      <c r="F12" s="17">
        <f>'[1]专项担保(日远) -青浦'!F3</f>
        <v>9.54</v>
      </c>
      <c r="G12" s="17"/>
      <c r="H12" s="36"/>
      <c r="I12" s="36"/>
    </row>
    <row r="13" s="2" customFormat="1" ht="19" customHeight="1" spans="1:9">
      <c r="A13" s="23">
        <v>3</v>
      </c>
      <c r="B13" s="16" t="s">
        <v>16</v>
      </c>
      <c r="C13" s="16" t="str">
        <f>[1]担保利息项目清单!D19</f>
        <v>上海仪耐新材料科技有限公司</v>
      </c>
      <c r="D13" s="15" t="s">
        <v>12</v>
      </c>
      <c r="E13" s="16" t="s">
        <v>13</v>
      </c>
      <c r="F13" s="17">
        <f>'[1]专项担保(仪耐) -青浦'!F2</f>
        <v>0</v>
      </c>
      <c r="G13" s="17">
        <f t="shared" si="1"/>
        <v>4.89</v>
      </c>
      <c r="H13" s="36"/>
      <c r="I13" s="36"/>
    </row>
    <row r="14" s="2" customFormat="1" ht="19" customHeight="1" spans="1:9">
      <c r="A14" s="23"/>
      <c r="B14" s="16"/>
      <c r="C14" s="16"/>
      <c r="D14" s="19"/>
      <c r="E14" s="16" t="s">
        <v>14</v>
      </c>
      <c r="F14" s="17">
        <f>'[1]专项担保(仪耐) -青浦'!F3</f>
        <v>4.89</v>
      </c>
      <c r="G14" s="17"/>
      <c r="H14" s="36"/>
      <c r="I14" s="36"/>
    </row>
    <row r="15" s="2" customFormat="1" ht="19" customHeight="1" spans="1:9">
      <c r="A15" s="23">
        <v>4</v>
      </c>
      <c r="B15" s="16" t="s">
        <v>16</v>
      </c>
      <c r="C15" s="16" t="str">
        <f>[1]担保利息项目清单!D21</f>
        <v>上海希格玛高技术有限公司</v>
      </c>
      <c r="D15" s="15" t="s">
        <v>12</v>
      </c>
      <c r="E15" s="16" t="s">
        <v>13</v>
      </c>
      <c r="F15" s="17">
        <f>'[1]专项担保(希格玛) -青浦'!F2</f>
        <v>1.27</v>
      </c>
      <c r="G15" s="17">
        <f t="shared" si="1"/>
        <v>6.43</v>
      </c>
      <c r="H15" s="36"/>
      <c r="I15" s="36"/>
    </row>
    <row r="16" s="2" customFormat="1" ht="19" customHeight="1" spans="1:9">
      <c r="A16" s="23"/>
      <c r="B16" s="16"/>
      <c r="C16" s="16"/>
      <c r="D16" s="19"/>
      <c r="E16" s="16" t="s">
        <v>14</v>
      </c>
      <c r="F16" s="17">
        <f>'[1]专项担保(希格玛) -青浦'!F3</f>
        <v>5.16</v>
      </c>
      <c r="G16" s="17"/>
      <c r="H16" s="42" t="s">
        <v>17</v>
      </c>
      <c r="I16" s="42"/>
    </row>
    <row r="17" s="2" customFormat="1" ht="19" customHeight="1" spans="1:9">
      <c r="A17" s="23">
        <v>5</v>
      </c>
      <c r="B17" s="16" t="s">
        <v>16</v>
      </c>
      <c r="C17" s="16" t="str">
        <f>[1]担保利息项目清单!D23</f>
        <v>逸尚创展（上海）科技有限公司</v>
      </c>
      <c r="D17" s="15" t="s">
        <v>12</v>
      </c>
      <c r="E17" s="16" t="s">
        <v>13</v>
      </c>
      <c r="F17" s="17">
        <f>'[1]专项担保(逸尚) -青浦'!F2</f>
        <v>1.27</v>
      </c>
      <c r="G17" s="17">
        <f t="shared" ref="G17:G22" si="2">F17+F18</f>
        <v>6.13</v>
      </c>
      <c r="H17" s="36"/>
      <c r="I17" s="36"/>
    </row>
    <row r="18" s="2" customFormat="1" ht="19" customHeight="1" spans="1:9">
      <c r="A18" s="23"/>
      <c r="B18" s="16"/>
      <c r="C18" s="16"/>
      <c r="D18" s="19"/>
      <c r="E18" s="16" t="s">
        <v>14</v>
      </c>
      <c r="F18" s="17">
        <f>'[1]专项担保(逸尚) -青浦'!F3</f>
        <v>4.86</v>
      </c>
      <c r="G18" s="17"/>
      <c r="H18" s="36"/>
      <c r="I18" s="36"/>
    </row>
    <row r="19" s="2" customFormat="1" ht="19" customHeight="1" spans="1:9">
      <c r="A19" s="23">
        <v>6</v>
      </c>
      <c r="B19" s="16" t="s">
        <v>16</v>
      </c>
      <c r="C19" s="16" t="str">
        <f>[1]担保利息项目清单!D25</f>
        <v>上海永天科技股份有限公司</v>
      </c>
      <c r="D19" s="15" t="s">
        <v>12</v>
      </c>
      <c r="E19" s="16" t="s">
        <v>13</v>
      </c>
      <c r="F19" s="17">
        <f>'[1]专项担保(永天) -青浦'!F2</f>
        <v>0</v>
      </c>
      <c r="G19" s="17">
        <f t="shared" si="2"/>
        <v>3.4</v>
      </c>
      <c r="H19" s="44"/>
      <c r="I19" s="44"/>
    </row>
    <row r="20" s="2" customFormat="1" ht="19" customHeight="1" spans="1:9">
      <c r="A20" s="23"/>
      <c r="B20" s="16"/>
      <c r="C20" s="16"/>
      <c r="D20" s="19"/>
      <c r="E20" s="16" t="s">
        <v>14</v>
      </c>
      <c r="F20" s="17">
        <f>'[1]专项担保(永天) -青浦'!F3</f>
        <v>3.4</v>
      </c>
      <c r="G20" s="17"/>
      <c r="H20" s="45"/>
      <c r="I20" s="45"/>
    </row>
    <row r="21" s="3" customFormat="1" ht="19" customHeight="1" spans="1:9">
      <c r="A21" s="24" t="s">
        <v>15</v>
      </c>
      <c r="B21" s="24"/>
      <c r="C21" s="24"/>
      <c r="D21" s="24"/>
      <c r="E21" s="24"/>
      <c r="F21" s="25">
        <f>SUM(F9:F20)</f>
        <v>49.93</v>
      </c>
      <c r="G21" s="22">
        <f>SUM(G9:G20)</f>
        <v>49.93</v>
      </c>
      <c r="H21" s="40"/>
      <c r="I21" s="40"/>
    </row>
    <row r="22" s="2" customFormat="1" ht="19" customHeight="1" spans="1:9">
      <c r="A22" s="23">
        <v>1</v>
      </c>
      <c r="B22" s="16" t="s">
        <v>18</v>
      </c>
      <c r="C22" s="16" t="str">
        <f>[1]担保利息项目清单!D2</f>
        <v>上海通递驿优网络技术有限公司</v>
      </c>
      <c r="D22" s="15" t="s">
        <v>12</v>
      </c>
      <c r="E22" s="16" t="s">
        <v>13</v>
      </c>
      <c r="F22" s="17">
        <f>'[1]专项担保(通递驿优)-长宁'!F2</f>
        <v>4.25</v>
      </c>
      <c r="G22" s="17">
        <f t="shared" si="2"/>
        <v>21.73</v>
      </c>
      <c r="H22" s="36"/>
      <c r="I22" s="36"/>
    </row>
    <row r="23" s="2" customFormat="1" ht="19" customHeight="1" spans="1:9">
      <c r="A23" s="23"/>
      <c r="B23" s="16"/>
      <c r="C23" s="16"/>
      <c r="D23" s="19"/>
      <c r="E23" s="16" t="s">
        <v>14</v>
      </c>
      <c r="F23" s="17">
        <f>'[1]专项担保(通递驿优)-长宁'!F3</f>
        <v>17.48</v>
      </c>
      <c r="G23" s="17"/>
      <c r="H23" s="36"/>
      <c r="I23" s="36"/>
    </row>
    <row r="24" s="2" customFormat="1" ht="19" customHeight="1" spans="1:9">
      <c r="A24" s="23">
        <v>2</v>
      </c>
      <c r="B24" s="16" t="s">
        <v>18</v>
      </c>
      <c r="C24" s="16" t="str">
        <f>[1]担保利息项目清单!D4</f>
        <v>上海巅思智能科技有限公司</v>
      </c>
      <c r="D24" s="15" t="s">
        <v>12</v>
      </c>
      <c r="E24" s="16" t="s">
        <v>13</v>
      </c>
      <c r="F24" s="17">
        <f>'[1]专项担保(巅思智能)-长宁'!F2</f>
        <v>0.63</v>
      </c>
      <c r="G24" s="17">
        <f t="shared" ref="G24:G28" si="3">F24+F25</f>
        <v>3.24</v>
      </c>
      <c r="H24" s="36"/>
      <c r="I24" s="36"/>
    </row>
    <row r="25" s="2" customFormat="1" ht="19" customHeight="1" spans="1:9">
      <c r="A25" s="23"/>
      <c r="B25" s="16"/>
      <c r="C25" s="16"/>
      <c r="D25" s="19"/>
      <c r="E25" s="16" t="s">
        <v>14</v>
      </c>
      <c r="F25" s="17">
        <f>'[1]专项担保(巅思智能)-长宁'!F3</f>
        <v>2.61</v>
      </c>
      <c r="G25" s="17"/>
      <c r="H25" s="36"/>
      <c r="I25" s="36"/>
    </row>
    <row r="26" s="2" customFormat="1" ht="19" customHeight="1" spans="1:9">
      <c r="A26" s="23">
        <v>3</v>
      </c>
      <c r="B26" s="16" t="s">
        <v>18</v>
      </c>
      <c r="C26" s="16" t="str">
        <f>[1]担保利息项目清单!D6</f>
        <v>上海机场国际旅行社有限公司</v>
      </c>
      <c r="D26" s="15" t="s">
        <v>12</v>
      </c>
      <c r="E26" s="16" t="s">
        <v>13</v>
      </c>
      <c r="F26" s="17">
        <f>'[1]专项担保(机场国际旅行社)-长宁'!F2</f>
        <v>4.25</v>
      </c>
      <c r="G26" s="17">
        <f t="shared" si="3"/>
        <v>19.43</v>
      </c>
      <c r="H26" s="36"/>
      <c r="I26" s="36"/>
    </row>
    <row r="27" s="2" customFormat="1" ht="19" customHeight="1" spans="1:9">
      <c r="A27" s="23"/>
      <c r="B27" s="16"/>
      <c r="C27" s="16"/>
      <c r="D27" s="19"/>
      <c r="E27" s="16" t="s">
        <v>14</v>
      </c>
      <c r="F27" s="26">
        <f>'[1]专项担保(机场国际旅行社)-长宁'!F3</f>
        <v>15.18</v>
      </c>
      <c r="G27" s="17"/>
      <c r="H27" s="48" t="s">
        <v>19</v>
      </c>
      <c r="I27" s="36"/>
    </row>
    <row r="28" s="2" customFormat="1" ht="19" customHeight="1" spans="1:9">
      <c r="A28" s="23">
        <v>4</v>
      </c>
      <c r="B28" s="16" t="s">
        <v>18</v>
      </c>
      <c r="C28" s="16" t="str">
        <f>[1]担保利息项目清单!D8</f>
        <v>上海星瀚律师事务所</v>
      </c>
      <c r="D28" s="15" t="s">
        <v>12</v>
      </c>
      <c r="E28" s="16" t="s">
        <v>13</v>
      </c>
      <c r="F28" s="17">
        <f>'[1]专项担保(星瀚律师事务所)-长宁'!F2</f>
        <v>2.12</v>
      </c>
      <c r="G28" s="17">
        <f t="shared" si="3"/>
        <v>10.84</v>
      </c>
      <c r="H28" s="36"/>
      <c r="I28" s="36"/>
    </row>
    <row r="29" s="2" customFormat="1" ht="19" customHeight="1" spans="1:9">
      <c r="A29" s="23"/>
      <c r="B29" s="16"/>
      <c r="C29" s="16"/>
      <c r="D29" s="19"/>
      <c r="E29" s="16" t="s">
        <v>14</v>
      </c>
      <c r="F29" s="26">
        <f>'[1]专项担保(星瀚律师事务所)-长宁'!F3</f>
        <v>8.72</v>
      </c>
      <c r="G29" s="17"/>
      <c r="H29" s="42" t="s">
        <v>20</v>
      </c>
      <c r="I29" s="42"/>
    </row>
    <row r="30" s="2" customFormat="1" ht="19" customHeight="1" spans="1:9">
      <c r="A30" s="23">
        <v>5</v>
      </c>
      <c r="B30" s="16" t="s">
        <v>18</v>
      </c>
      <c r="C30" s="16" t="str">
        <f>[1]担保利息项目清单!D10</f>
        <v>上海合胜信息服务有限公司</v>
      </c>
      <c r="D30" s="15" t="s">
        <v>12</v>
      </c>
      <c r="E30" s="16" t="s">
        <v>13</v>
      </c>
      <c r="F30" s="17">
        <f>'[1]专项担保(合胜信息)-长宁'!F2</f>
        <v>1.27</v>
      </c>
      <c r="G30" s="17">
        <f t="shared" ref="G30:G35" si="4">F30+F31</f>
        <v>6.28</v>
      </c>
      <c r="H30" s="36"/>
      <c r="I30" s="36"/>
    </row>
    <row r="31" s="2" customFormat="1" ht="19" customHeight="1" spans="1:9">
      <c r="A31" s="23"/>
      <c r="B31" s="16"/>
      <c r="C31" s="16"/>
      <c r="D31" s="19"/>
      <c r="E31" s="16" t="s">
        <v>14</v>
      </c>
      <c r="F31" s="17">
        <f>'[1]专项担保(合胜信息)-长宁'!F3</f>
        <v>5.01</v>
      </c>
      <c r="G31" s="17"/>
      <c r="H31" s="49" t="s">
        <v>21</v>
      </c>
      <c r="I31" s="49"/>
    </row>
    <row r="32" s="2" customFormat="1" ht="19" customHeight="1" spans="1:9">
      <c r="A32" s="23">
        <v>6</v>
      </c>
      <c r="B32" s="16" t="s">
        <v>18</v>
      </c>
      <c r="C32" s="16" t="str">
        <f>[1]担保利息项目清单!D12</f>
        <v>上海凭安征信服务有限公司</v>
      </c>
      <c r="D32" s="15" t="s">
        <v>12</v>
      </c>
      <c r="E32" s="16" t="s">
        <v>13</v>
      </c>
      <c r="F32" s="17">
        <f>'[1]专项担保(凭安征信)-长宁'!F2</f>
        <v>2.12</v>
      </c>
      <c r="G32" s="17">
        <f t="shared" si="4"/>
        <v>10.86</v>
      </c>
      <c r="H32" s="23"/>
      <c r="I32" s="23"/>
    </row>
    <row r="33" s="2" customFormat="1" ht="19" customHeight="1" spans="1:9">
      <c r="A33" s="23"/>
      <c r="B33" s="16"/>
      <c r="C33" s="16"/>
      <c r="D33" s="19"/>
      <c r="E33" s="16" t="s">
        <v>14</v>
      </c>
      <c r="F33" s="17">
        <f>'[1]专项担保(凭安征信)-长宁'!F3</f>
        <v>8.74</v>
      </c>
      <c r="G33" s="17"/>
      <c r="H33" s="50" t="s">
        <v>22</v>
      </c>
      <c r="I33" s="50"/>
    </row>
    <row r="34" s="3" customFormat="1" ht="19" customHeight="1" spans="1:9">
      <c r="A34" s="24" t="s">
        <v>15</v>
      </c>
      <c r="B34" s="24"/>
      <c r="C34" s="24"/>
      <c r="D34" s="24"/>
      <c r="E34" s="24"/>
      <c r="F34" s="25">
        <f>SUM(F22:F33)</f>
        <v>72.38</v>
      </c>
      <c r="G34" s="22">
        <f>SUM(G22:G33)</f>
        <v>72.38</v>
      </c>
      <c r="H34" s="40"/>
      <c r="I34" s="40"/>
    </row>
    <row r="35" s="2" customFormat="1" ht="19" customHeight="1" spans="1:9">
      <c r="A35" s="14">
        <v>1</v>
      </c>
      <c r="B35" s="15" t="s">
        <v>23</v>
      </c>
      <c r="C35" s="15" t="s">
        <v>24</v>
      </c>
      <c r="D35" s="15" t="s">
        <v>12</v>
      </c>
      <c r="E35" s="52" t="s">
        <v>13</v>
      </c>
      <c r="F35" s="53">
        <f>'[1]专项担保(德世普安管理咨询)-闵行'!F2</f>
        <v>0.1</v>
      </c>
      <c r="G35" s="17">
        <f t="shared" si="4"/>
        <v>0.16</v>
      </c>
      <c r="H35" s="36"/>
      <c r="I35" s="36"/>
    </row>
    <row r="36" s="2" customFormat="1" ht="19" customHeight="1" spans="1:9">
      <c r="A36" s="18"/>
      <c r="B36" s="19"/>
      <c r="C36" s="19"/>
      <c r="D36" s="19"/>
      <c r="E36" s="54" t="s">
        <v>14</v>
      </c>
      <c r="F36" s="55">
        <f>'[1]专项担保(德世普安管理咨询)-闵行'!F3</f>
        <v>0.06</v>
      </c>
      <c r="G36" s="17"/>
      <c r="H36" s="36"/>
      <c r="I36" s="36"/>
    </row>
    <row r="37" s="2" customFormat="1" ht="19" customHeight="1" spans="1:9">
      <c r="A37" s="14">
        <v>2</v>
      </c>
      <c r="B37" s="15" t="s">
        <v>23</v>
      </c>
      <c r="C37" s="15" t="s">
        <v>25</v>
      </c>
      <c r="D37" s="15" t="s">
        <v>12</v>
      </c>
      <c r="E37" s="54" t="s">
        <v>13</v>
      </c>
      <c r="F37" s="55">
        <f>'[1]专项担保(原圈网络)-闵行-4.06'!F2</f>
        <v>0.85</v>
      </c>
      <c r="G37" s="17">
        <f t="shared" ref="G37:G41" si="5">F37+F38</f>
        <v>4.06</v>
      </c>
      <c r="H37" s="36"/>
      <c r="I37" s="36"/>
    </row>
    <row r="38" s="2" customFormat="1" ht="19" customHeight="1" spans="1:9">
      <c r="A38" s="18"/>
      <c r="B38" s="19"/>
      <c r="C38" s="19"/>
      <c r="D38" s="19"/>
      <c r="E38" s="54" t="s">
        <v>14</v>
      </c>
      <c r="F38" s="55">
        <f>'[1]专项担保(原圈网络)-闵行-4.06'!F3</f>
        <v>3.21</v>
      </c>
      <c r="G38" s="17"/>
      <c r="H38" s="36"/>
      <c r="I38" s="36"/>
    </row>
    <row r="39" s="2" customFormat="1" ht="19" customHeight="1" spans="1:9">
      <c r="A39" s="14">
        <v>3</v>
      </c>
      <c r="B39" s="15" t="s">
        <v>23</v>
      </c>
      <c r="C39" s="15" t="s">
        <v>25</v>
      </c>
      <c r="D39" s="15" t="s">
        <v>12</v>
      </c>
      <c r="E39" s="54" t="s">
        <v>13</v>
      </c>
      <c r="F39" s="55">
        <f>'[1]专项担保(原圈网络)-闵行-2.93'!F2</f>
        <v>0.63</v>
      </c>
      <c r="G39" s="17">
        <f t="shared" si="5"/>
        <v>2.92</v>
      </c>
      <c r="H39" s="36"/>
      <c r="I39" s="36"/>
    </row>
    <row r="40" s="2" customFormat="1" ht="19" customHeight="1" spans="1:9">
      <c r="A40" s="18"/>
      <c r="B40" s="19"/>
      <c r="C40" s="19"/>
      <c r="D40" s="19"/>
      <c r="E40" s="54" t="s">
        <v>14</v>
      </c>
      <c r="F40" s="55">
        <f>'[1]专项担保(原圈网络)-闵行-2.93'!F3</f>
        <v>2.29</v>
      </c>
      <c r="G40" s="17"/>
      <c r="H40" s="36"/>
      <c r="I40" s="36"/>
    </row>
    <row r="41" s="2" customFormat="1" ht="19" customHeight="1" spans="1:9">
      <c r="A41" s="14">
        <v>4</v>
      </c>
      <c r="B41" s="15" t="s">
        <v>23</v>
      </c>
      <c r="C41" s="15" t="s">
        <v>25</v>
      </c>
      <c r="D41" s="15" t="s">
        <v>12</v>
      </c>
      <c r="E41" s="54" t="s">
        <v>13</v>
      </c>
      <c r="F41" s="55">
        <f>'[1]专项担保(原圈网络)-闵行-2.17'!F2</f>
        <v>0.42</v>
      </c>
      <c r="G41" s="17">
        <f t="shared" si="5"/>
        <v>2.03</v>
      </c>
      <c r="H41" s="36"/>
      <c r="I41" s="36"/>
    </row>
    <row r="42" s="2" customFormat="1" ht="19" customHeight="1" spans="1:9">
      <c r="A42" s="18"/>
      <c r="B42" s="19"/>
      <c r="C42" s="19"/>
      <c r="D42" s="19"/>
      <c r="E42" s="54" t="s">
        <v>14</v>
      </c>
      <c r="F42" s="56">
        <f>'[1]专项担保(原圈网络)-闵行-2.17'!F3</f>
        <v>1.61</v>
      </c>
      <c r="G42" s="17"/>
      <c r="H42" s="36"/>
      <c r="I42" s="36"/>
    </row>
    <row r="43" s="2" customFormat="1" ht="19" customHeight="1" spans="1:9">
      <c r="A43" s="14">
        <v>5</v>
      </c>
      <c r="B43" s="15" t="s">
        <v>23</v>
      </c>
      <c r="C43" s="15" t="s">
        <v>26</v>
      </c>
      <c r="D43" s="15" t="s">
        <v>12</v>
      </c>
      <c r="E43" s="54" t="s">
        <v>13</v>
      </c>
      <c r="F43" s="55">
        <f>'[1]专项担保(美尚生化环境)-闵行'!F2</f>
        <v>1.27</v>
      </c>
      <c r="G43" s="17">
        <f t="shared" ref="G43:G47" si="6">F43+F44</f>
        <v>6.48</v>
      </c>
      <c r="H43" s="36"/>
      <c r="I43" s="36"/>
    </row>
    <row r="44" s="2" customFormat="1" ht="19" customHeight="1" spans="1:9">
      <c r="A44" s="18"/>
      <c r="B44" s="19"/>
      <c r="C44" s="19"/>
      <c r="D44" s="19"/>
      <c r="E44" s="54" t="s">
        <v>14</v>
      </c>
      <c r="F44" s="55">
        <f>'[1]专项担保(美尚生化环境)-闵行'!F3</f>
        <v>5.21</v>
      </c>
      <c r="G44" s="17"/>
      <c r="H44" s="36"/>
      <c r="I44" s="36"/>
    </row>
    <row r="45" s="2" customFormat="1" ht="19" customHeight="1" spans="1:9">
      <c r="A45" s="14">
        <v>6</v>
      </c>
      <c r="B45" s="15" t="s">
        <v>23</v>
      </c>
      <c r="C45" s="15" t="s">
        <v>27</v>
      </c>
      <c r="D45" s="15" t="s">
        <v>12</v>
      </c>
      <c r="E45" s="54" t="s">
        <v>13</v>
      </c>
      <c r="F45" s="55">
        <f>'[1]专项担保(通正铝结构建设)-闵行'!F2</f>
        <v>4.03</v>
      </c>
      <c r="G45" s="17">
        <f t="shared" si="6"/>
        <v>20.64</v>
      </c>
      <c r="H45" s="36"/>
      <c r="I45" s="36"/>
    </row>
    <row r="46" s="2" customFormat="1" ht="19" customHeight="1" spans="1:9">
      <c r="A46" s="18"/>
      <c r="B46" s="19"/>
      <c r="C46" s="19"/>
      <c r="D46" s="19"/>
      <c r="E46" s="54" t="s">
        <v>14</v>
      </c>
      <c r="F46" s="55">
        <f>'[1]专项担保(通正铝结构建设)-闵行'!F3</f>
        <v>16.61</v>
      </c>
      <c r="G46" s="17"/>
      <c r="H46" s="36"/>
      <c r="I46" s="36"/>
    </row>
    <row r="47" s="3" customFormat="1" ht="19" customHeight="1" spans="1:9">
      <c r="A47" s="15">
        <v>7</v>
      </c>
      <c r="B47" s="15" t="s">
        <v>23</v>
      </c>
      <c r="C47" s="15" t="s">
        <v>28</v>
      </c>
      <c r="D47" s="15" t="s">
        <v>12</v>
      </c>
      <c r="E47" s="54" t="s">
        <v>13</v>
      </c>
      <c r="F47" s="55">
        <f>'[1]专项担保(远东食品)-闵行'!F2</f>
        <v>4.03</v>
      </c>
      <c r="G47" s="17">
        <f t="shared" si="6"/>
        <v>18.83</v>
      </c>
      <c r="H47" s="36"/>
      <c r="I47" s="36"/>
    </row>
    <row r="48" s="3" customFormat="1" ht="19" customHeight="1" spans="1:9">
      <c r="A48" s="19"/>
      <c r="B48" s="19"/>
      <c r="C48" s="19"/>
      <c r="D48" s="19"/>
      <c r="E48" s="57" t="s">
        <v>14</v>
      </c>
      <c r="F48" s="58">
        <f>'[1]专项担保(远东食品)-闵行'!F3</f>
        <v>14.8</v>
      </c>
      <c r="G48" s="17"/>
      <c r="H48" s="36"/>
      <c r="I48" s="36"/>
    </row>
    <row r="49" s="3" customFormat="1" ht="19" customHeight="1" spans="1:9">
      <c r="A49" s="20" t="s">
        <v>15</v>
      </c>
      <c r="B49" s="21"/>
      <c r="C49" s="21"/>
      <c r="D49" s="21"/>
      <c r="E49" s="21"/>
      <c r="F49" s="25">
        <f>SUM(F35:F48)</f>
        <v>55.12</v>
      </c>
      <c r="G49" s="22">
        <f>SUM(G35:G48)</f>
        <v>55.12</v>
      </c>
      <c r="H49" s="36"/>
      <c r="I49" s="36"/>
    </row>
    <row r="50" s="3" customFormat="1" ht="19" customHeight="1" spans="1:9">
      <c r="A50" s="20" t="s">
        <v>29</v>
      </c>
      <c r="B50" s="21"/>
      <c r="C50" s="21"/>
      <c r="D50" s="21"/>
      <c r="E50" s="21"/>
      <c r="F50" s="22">
        <f>F8+F21+F34+F49</f>
        <v>192.02</v>
      </c>
      <c r="G50" s="22">
        <f>G8+G21+G34+G49</f>
        <v>192.02</v>
      </c>
      <c r="H50" s="36"/>
      <c r="I50" s="36"/>
    </row>
  </sheetData>
  <autoFilter xmlns:etc="http://www.wps.cn/officeDocument/2017/etCustomData" ref="A3:H50" etc:filterBottomFollowUsedRange="0">
    <extLst/>
  </autoFilter>
  <mergeCells count="114">
    <mergeCell ref="A1:G1"/>
    <mergeCell ref="A2:G2"/>
    <mergeCell ref="A8:E8"/>
    <mergeCell ref="A21:E21"/>
    <mergeCell ref="A34:E34"/>
    <mergeCell ref="A49:E49"/>
    <mergeCell ref="A50:E50"/>
    <mergeCell ref="A4:A5"/>
    <mergeCell ref="A6:A7"/>
    <mergeCell ref="A9:A10"/>
    <mergeCell ref="A11:A12"/>
    <mergeCell ref="A13:A14"/>
    <mergeCell ref="A15:A16"/>
    <mergeCell ref="A17:A18"/>
    <mergeCell ref="A19:A20"/>
    <mergeCell ref="A22:A23"/>
    <mergeCell ref="A24:A25"/>
    <mergeCell ref="A26:A27"/>
    <mergeCell ref="A28:A29"/>
    <mergeCell ref="A30:A31"/>
    <mergeCell ref="A32:A33"/>
    <mergeCell ref="A35:A36"/>
    <mergeCell ref="A37:A38"/>
    <mergeCell ref="A39:A40"/>
    <mergeCell ref="A41:A42"/>
    <mergeCell ref="A43:A44"/>
    <mergeCell ref="A45:A46"/>
    <mergeCell ref="A47:A48"/>
    <mergeCell ref="B4:B5"/>
    <mergeCell ref="B6:B7"/>
    <mergeCell ref="B9:B10"/>
    <mergeCell ref="B11:B12"/>
    <mergeCell ref="B13:B14"/>
    <mergeCell ref="B15:B16"/>
    <mergeCell ref="B17:B18"/>
    <mergeCell ref="B19:B20"/>
    <mergeCell ref="B22:B23"/>
    <mergeCell ref="B24:B25"/>
    <mergeCell ref="B26:B27"/>
    <mergeCell ref="B28:B29"/>
    <mergeCell ref="B30:B31"/>
    <mergeCell ref="B32:B33"/>
    <mergeCell ref="B35:B36"/>
    <mergeCell ref="B37:B38"/>
    <mergeCell ref="B39:B40"/>
    <mergeCell ref="B41:B42"/>
    <mergeCell ref="B43:B44"/>
    <mergeCell ref="B45:B46"/>
    <mergeCell ref="B47:B48"/>
    <mergeCell ref="C4:C5"/>
    <mergeCell ref="C6:C7"/>
    <mergeCell ref="C9:C10"/>
    <mergeCell ref="C11:C12"/>
    <mergeCell ref="C13:C14"/>
    <mergeCell ref="C15:C16"/>
    <mergeCell ref="C17:C18"/>
    <mergeCell ref="C19:C20"/>
    <mergeCell ref="C22:C23"/>
    <mergeCell ref="C24:C25"/>
    <mergeCell ref="C26:C27"/>
    <mergeCell ref="C28:C29"/>
    <mergeCell ref="C30:C31"/>
    <mergeCell ref="C32:C33"/>
    <mergeCell ref="C35:C36"/>
    <mergeCell ref="C37:C38"/>
    <mergeCell ref="C39:C40"/>
    <mergeCell ref="C41:C42"/>
    <mergeCell ref="C43:C44"/>
    <mergeCell ref="C45:C46"/>
    <mergeCell ref="C47:C48"/>
    <mergeCell ref="D4:D5"/>
    <mergeCell ref="D6:D7"/>
    <mergeCell ref="D9:D10"/>
    <mergeCell ref="D11:D12"/>
    <mergeCell ref="D13:D14"/>
    <mergeCell ref="D15:D16"/>
    <mergeCell ref="D17:D18"/>
    <mergeCell ref="D19:D20"/>
    <mergeCell ref="D22:D23"/>
    <mergeCell ref="D24:D25"/>
    <mergeCell ref="D26:D27"/>
    <mergeCell ref="D28:D29"/>
    <mergeCell ref="D30:D31"/>
    <mergeCell ref="D32:D33"/>
    <mergeCell ref="D35:D36"/>
    <mergeCell ref="D37:D38"/>
    <mergeCell ref="D39:D40"/>
    <mergeCell ref="D41:D42"/>
    <mergeCell ref="D43:D44"/>
    <mergeCell ref="D45:D46"/>
    <mergeCell ref="D47:D48"/>
    <mergeCell ref="G4:G5"/>
    <mergeCell ref="G6:G7"/>
    <mergeCell ref="G9:G10"/>
    <mergeCell ref="G11:G12"/>
    <mergeCell ref="G13:G14"/>
    <mergeCell ref="G15:G16"/>
    <mergeCell ref="G17:G18"/>
    <mergeCell ref="G19:G20"/>
    <mergeCell ref="G22:G23"/>
    <mergeCell ref="G24:G25"/>
    <mergeCell ref="G26:G27"/>
    <mergeCell ref="G28:G29"/>
    <mergeCell ref="G30:G31"/>
    <mergeCell ref="G32:G33"/>
    <mergeCell ref="G35:G36"/>
    <mergeCell ref="G37:G38"/>
    <mergeCell ref="G39:G40"/>
    <mergeCell ref="G41:G42"/>
    <mergeCell ref="G43:G44"/>
    <mergeCell ref="G45:G46"/>
    <mergeCell ref="G47:G48"/>
    <mergeCell ref="H19:H20"/>
    <mergeCell ref="I19:I20"/>
  </mergeCells>
  <conditionalFormatting sqref="C4">
    <cfRule type="duplicateValues" dxfId="0" priority="12"/>
  </conditionalFormatting>
  <conditionalFormatting sqref="C6">
    <cfRule type="duplicateValues" dxfId="0" priority="8"/>
  </conditionalFormatting>
  <conditionalFormatting sqref="C8">
    <cfRule type="duplicateValues" dxfId="0" priority="9"/>
  </conditionalFormatting>
  <conditionalFormatting sqref="C9">
    <cfRule type="duplicateValues" dxfId="0" priority="3"/>
  </conditionalFormatting>
  <conditionalFormatting sqref="C11">
    <cfRule type="duplicateValues" dxfId="0" priority="2"/>
  </conditionalFormatting>
  <conditionalFormatting sqref="C13">
    <cfRule type="duplicateValues" dxfId="0" priority="1"/>
  </conditionalFormatting>
  <conditionalFormatting sqref="C15">
    <cfRule type="duplicateValues" dxfId="0" priority="16"/>
  </conditionalFormatting>
  <conditionalFormatting sqref="C22">
    <cfRule type="duplicateValues" dxfId="0" priority="7"/>
  </conditionalFormatting>
  <conditionalFormatting sqref="C24">
    <cfRule type="duplicateValues" dxfId="0" priority="6"/>
  </conditionalFormatting>
  <conditionalFormatting sqref="C26">
    <cfRule type="duplicateValues" dxfId="0" priority="5"/>
  </conditionalFormatting>
  <conditionalFormatting sqref="C28">
    <cfRule type="duplicateValues" dxfId="0" priority="15"/>
  </conditionalFormatting>
  <conditionalFormatting sqref="C47">
    <cfRule type="duplicateValues" dxfId="0" priority="17"/>
  </conditionalFormatting>
  <conditionalFormatting sqref="C50">
    <cfRule type="duplicateValues" dxfId="0" priority="10"/>
  </conditionalFormatting>
  <conditionalFormatting sqref="C2:C3 C49 C51:C200">
    <cfRule type="duplicateValues" dxfId="0" priority="13"/>
  </conditionalFormatting>
  <conditionalFormatting sqref="C17 C19 C21">
    <cfRule type="duplicateValues" dxfId="0" priority="4"/>
  </conditionalFormatting>
  <conditionalFormatting sqref="C30 C32 C34">
    <cfRule type="duplicateValues" dxfId="0" priority="11"/>
  </conditionalFormatting>
  <conditionalFormatting sqref="C35 C43 C45">
    <cfRule type="duplicateValues" dxfId="0" priority="14"/>
  </conditionalFormatting>
  <printOptions horizontalCentered="1"/>
  <pageMargins left="0.700694444444445" right="0.700694444444445" top="0.751388888888889" bottom="0.554861111111111" header="0.298611111111111" footer="0.298611111111111"/>
  <pageSetup paperSize="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outlinePr summaryBelow="0" summaryRight="0"/>
    <pageSetUpPr fitToPage="1"/>
  </sheetPr>
  <dimension ref="A1:N50"/>
  <sheetViews>
    <sheetView view="pageBreakPreview" zoomScale="85" zoomScaleNormal="100" workbookViewId="0">
      <pane xSplit="3" ySplit="3" topLeftCell="D4" activePane="bottomRight" state="frozen"/>
      <selection/>
      <selection pane="topRight"/>
      <selection pane="bottomLeft"/>
      <selection pane="bottomRight" activeCell="A21" sqref="A21:E21"/>
    </sheetView>
  </sheetViews>
  <sheetFormatPr defaultColWidth="10.25" defaultRowHeight="14" customHeight="1"/>
  <cols>
    <col min="1" max="1" width="4" style="2" customWidth="1"/>
    <col min="2" max="2" width="8.83333333333333" style="4" customWidth="1"/>
    <col min="3" max="3" width="32.4166666666667" style="2" customWidth="1"/>
    <col min="4" max="4" width="13.25" style="2" customWidth="1"/>
    <col min="5" max="5" width="12.5" style="2" customWidth="1"/>
    <col min="6" max="6" width="10.8333333333333" style="5" customWidth="1"/>
    <col min="7" max="7" width="10.8333333333333" style="6" customWidth="1"/>
    <col min="8" max="8" width="10.8333333333333" style="7" customWidth="1"/>
    <col min="9" max="9" width="27.5" style="8" customWidth="1"/>
    <col min="10" max="10" width="28.5833333333333" style="9" hidden="1" customWidth="1"/>
    <col min="11" max="11" width="9.25" style="9" hidden="1" customWidth="1"/>
    <col min="12" max="12" width="7.25" style="2" customWidth="1"/>
    <col min="13" max="13" width="10.25" style="2" customWidth="1"/>
    <col min="14" max="14" width="45.3333333333333" style="2" customWidth="1"/>
    <col min="15" max="39" width="10.25" style="2"/>
  </cols>
  <sheetData>
    <row r="1" ht="22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40" customHeight="1" spans="1:9">
      <c r="A2" s="10" t="s">
        <v>30</v>
      </c>
      <c r="B2" s="10"/>
      <c r="C2" s="10"/>
      <c r="D2" s="10"/>
      <c r="E2" s="10"/>
      <c r="F2" s="10"/>
      <c r="G2" s="10"/>
      <c r="H2" s="11"/>
      <c r="I2" s="10"/>
    </row>
    <row r="3" s="1" customFormat="1" ht="48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31</v>
      </c>
      <c r="G3" s="13" t="s">
        <v>7</v>
      </c>
      <c r="H3" s="13" t="s">
        <v>8</v>
      </c>
      <c r="I3" s="13" t="s">
        <v>32</v>
      </c>
      <c r="J3" s="33" t="s">
        <v>9</v>
      </c>
      <c r="K3" s="33" t="s">
        <v>10</v>
      </c>
      <c r="N3" s="34"/>
    </row>
    <row r="4" s="2" customFormat="1" ht="19" customHeight="1" spans="1:11">
      <c r="A4" s="14">
        <v>1</v>
      </c>
      <c r="B4" s="15" t="s">
        <v>11</v>
      </c>
      <c r="C4" s="16" t="str">
        <f>'[1]专项担保(昕诺) -嘉定'!A2</f>
        <v>上海昕诺医学研究有限公司</v>
      </c>
      <c r="D4" s="15" t="s">
        <v>12</v>
      </c>
      <c r="E4" s="16" t="s">
        <v>13</v>
      </c>
      <c r="F4" s="17">
        <f>'[1]专项担保(昕诺) -嘉定'!E2</f>
        <v>0.85</v>
      </c>
      <c r="G4" s="17">
        <f>'[1]专项担保(昕诺) -嘉定'!F2</f>
        <v>0.85</v>
      </c>
      <c r="H4" s="17">
        <f t="shared" ref="H4:H9" si="0">G4+G5</f>
        <v>3.78</v>
      </c>
      <c r="I4" s="35"/>
      <c r="J4" s="36"/>
      <c r="K4" s="36"/>
    </row>
    <row r="5" s="2" customFormat="1" ht="19" customHeight="1" spans="1:11">
      <c r="A5" s="18"/>
      <c r="B5" s="19"/>
      <c r="C5" s="16"/>
      <c r="D5" s="19"/>
      <c r="E5" s="16" t="s">
        <v>14</v>
      </c>
      <c r="F5" s="17">
        <f>'[1]专项担保(昕诺) -嘉定'!E3</f>
        <v>2.93</v>
      </c>
      <c r="G5" s="17">
        <f>'[1]专项担保(昕诺) -嘉定'!F3</f>
        <v>2.93</v>
      </c>
      <c r="H5" s="17"/>
      <c r="I5" s="35"/>
      <c r="J5" s="36"/>
      <c r="K5" s="36"/>
    </row>
    <row r="6" s="2" customFormat="1" ht="19" customHeight="1" spans="1:11">
      <c r="A6" s="14">
        <v>2</v>
      </c>
      <c r="B6" s="15" t="s">
        <v>11</v>
      </c>
      <c r="C6" s="15" t="str">
        <f>'[1]专项担保(杰达齿科)-嘉定'!A2</f>
        <v>上海杰达齿科制作有限公司</v>
      </c>
      <c r="D6" s="15" t="s">
        <v>12</v>
      </c>
      <c r="E6" s="16" t="s">
        <v>13</v>
      </c>
      <c r="F6" s="17">
        <f>'[1]专项担保(杰达齿科)-嘉定'!E2</f>
        <v>2.13</v>
      </c>
      <c r="G6" s="17">
        <f>'[1]专项担保(杰达齿科)-嘉定'!F2</f>
        <v>2.12</v>
      </c>
      <c r="H6" s="17">
        <f t="shared" si="0"/>
        <v>10.81</v>
      </c>
      <c r="I6" s="37"/>
      <c r="J6" s="38"/>
      <c r="K6" s="38"/>
    </row>
    <row r="7" s="2" customFormat="1" ht="19" customHeight="1" spans="1:11">
      <c r="A7" s="18"/>
      <c r="B7" s="19"/>
      <c r="C7" s="19"/>
      <c r="D7" s="19"/>
      <c r="E7" s="16" t="s">
        <v>14</v>
      </c>
      <c r="F7" s="17">
        <f>'[1]专项担保(杰达齿科)-嘉定'!E3</f>
        <v>8.7</v>
      </c>
      <c r="G7" s="17">
        <f>'[1]专项担保(杰达齿科)-嘉定'!F3</f>
        <v>8.69</v>
      </c>
      <c r="H7" s="17"/>
      <c r="I7" s="35"/>
      <c r="J7" s="36"/>
      <c r="K7" s="36"/>
    </row>
    <row r="8" s="3" customFormat="1" ht="19" customHeight="1" spans="1:11">
      <c r="A8" s="20" t="s">
        <v>15</v>
      </c>
      <c r="B8" s="21"/>
      <c r="C8" s="21"/>
      <c r="D8" s="21"/>
      <c r="E8" s="21"/>
      <c r="F8" s="22">
        <f t="shared" ref="F8:H8" si="1">SUM(F4:F7)</f>
        <v>14.61</v>
      </c>
      <c r="G8" s="22">
        <f t="shared" si="1"/>
        <v>14.59</v>
      </c>
      <c r="H8" s="22">
        <f t="shared" si="1"/>
        <v>14.59</v>
      </c>
      <c r="I8" s="39"/>
      <c r="J8" s="40"/>
      <c r="K8" s="40"/>
    </row>
    <row r="9" s="2" customFormat="1" ht="19" customHeight="1" spans="1:11">
      <c r="A9" s="23">
        <v>1</v>
      </c>
      <c r="B9" s="16" t="s">
        <v>16</v>
      </c>
      <c r="C9" s="16" t="str">
        <f>[1]担保利息项目清单!D15</f>
        <v>道枢（上海）数字技术有限公司</v>
      </c>
      <c r="D9" s="15" t="s">
        <v>12</v>
      </c>
      <c r="E9" s="16" t="s">
        <v>13</v>
      </c>
      <c r="F9" s="17">
        <f>'[1]专项担保(道枢) -青浦'!E2</f>
        <v>0</v>
      </c>
      <c r="G9" s="17">
        <f>'[1]专项担保(道枢) -青浦'!F2</f>
        <v>0</v>
      </c>
      <c r="H9" s="17">
        <f t="shared" si="0"/>
        <v>17.21</v>
      </c>
      <c r="I9" s="41" t="s">
        <v>33</v>
      </c>
      <c r="J9" s="36"/>
      <c r="K9" s="36"/>
    </row>
    <row r="10" s="2" customFormat="1" ht="19" customHeight="1" spans="1:11">
      <c r="A10" s="23"/>
      <c r="B10" s="16"/>
      <c r="C10" s="16"/>
      <c r="D10" s="19"/>
      <c r="E10" s="16" t="s">
        <v>14</v>
      </c>
      <c r="F10" s="17">
        <f>'[1]专项担保(道枢) -青浦'!E3</f>
        <v>17.22</v>
      </c>
      <c r="G10" s="17">
        <f>'[1]专项担保(道枢) -青浦'!F3</f>
        <v>17.21</v>
      </c>
      <c r="H10" s="17"/>
      <c r="I10" s="35"/>
      <c r="J10" s="36"/>
      <c r="K10" s="36"/>
    </row>
    <row r="11" s="2" customFormat="1" ht="19" customHeight="1" spans="1:11">
      <c r="A11" s="23">
        <v>2</v>
      </c>
      <c r="B11" s="16" t="s">
        <v>16</v>
      </c>
      <c r="C11" s="16" t="str">
        <f>[1]担保利息项目清单!D17</f>
        <v>上海日远饮品有限公司</v>
      </c>
      <c r="D11" s="15" t="s">
        <v>12</v>
      </c>
      <c r="E11" s="16" t="s">
        <v>13</v>
      </c>
      <c r="F11" s="17">
        <f>'[1]专项担保(日远) -青浦'!E2</f>
        <v>2.34</v>
      </c>
      <c r="G11" s="17">
        <f>'[1]专项担保(日远) -青浦'!F2</f>
        <v>2.33</v>
      </c>
      <c r="H11" s="17">
        <f t="shared" ref="H11:H15" si="2">G11+G12</f>
        <v>11.87</v>
      </c>
      <c r="I11" s="35"/>
      <c r="J11" s="36"/>
      <c r="K11" s="36"/>
    </row>
    <row r="12" s="2" customFormat="1" ht="19" customHeight="1" spans="1:11">
      <c r="A12" s="23"/>
      <c r="B12" s="16"/>
      <c r="C12" s="16"/>
      <c r="D12" s="19"/>
      <c r="E12" s="16" t="s">
        <v>14</v>
      </c>
      <c r="F12" s="17">
        <f>'[1]专项担保(日远) -青浦'!E3</f>
        <v>9.49</v>
      </c>
      <c r="G12" s="17">
        <f>'[1]专项担保(日远) -青浦'!F3</f>
        <v>9.54</v>
      </c>
      <c r="H12" s="17"/>
      <c r="I12" s="35"/>
      <c r="J12" s="36"/>
      <c r="K12" s="36"/>
    </row>
    <row r="13" s="2" customFormat="1" ht="19" customHeight="1" spans="1:11">
      <c r="A13" s="23">
        <v>3</v>
      </c>
      <c r="B13" s="16" t="s">
        <v>16</v>
      </c>
      <c r="C13" s="16" t="str">
        <f>[1]担保利息项目清单!D19</f>
        <v>上海仪耐新材料科技有限公司</v>
      </c>
      <c r="D13" s="15" t="s">
        <v>12</v>
      </c>
      <c r="E13" s="16" t="s">
        <v>13</v>
      </c>
      <c r="F13" s="17">
        <f>'[1]专项担保(仪耐) -青浦'!E2</f>
        <v>1.28</v>
      </c>
      <c r="G13" s="17">
        <f>'[1]专项担保(仪耐) -青浦'!F2</f>
        <v>0</v>
      </c>
      <c r="H13" s="17">
        <f t="shared" si="2"/>
        <v>4.89</v>
      </c>
      <c r="I13" s="41" t="s">
        <v>34</v>
      </c>
      <c r="J13" s="36"/>
      <c r="K13" s="36"/>
    </row>
    <row r="14" s="2" customFormat="1" ht="19" customHeight="1" spans="1:11">
      <c r="A14" s="23"/>
      <c r="B14" s="16"/>
      <c r="C14" s="16"/>
      <c r="D14" s="19"/>
      <c r="E14" s="16" t="s">
        <v>14</v>
      </c>
      <c r="F14" s="17">
        <f>'[1]专项担保(仪耐) -青浦'!E3</f>
        <v>4.89</v>
      </c>
      <c r="G14" s="17">
        <f>'[1]专项担保(仪耐) -青浦'!F3</f>
        <v>4.89</v>
      </c>
      <c r="H14" s="17"/>
      <c r="I14" s="35"/>
      <c r="J14" s="36"/>
      <c r="K14" s="36"/>
    </row>
    <row r="15" s="2" customFormat="1" ht="19" customHeight="1" spans="1:11">
      <c r="A15" s="23">
        <v>4</v>
      </c>
      <c r="B15" s="16" t="s">
        <v>16</v>
      </c>
      <c r="C15" s="16" t="str">
        <f>[1]担保利息项目清单!D21</f>
        <v>上海希格玛高技术有限公司</v>
      </c>
      <c r="D15" s="15" t="s">
        <v>12</v>
      </c>
      <c r="E15" s="16" t="s">
        <v>13</v>
      </c>
      <c r="F15" s="17">
        <f>'[1]专项担保(希格玛) -青浦'!E2</f>
        <v>1.28</v>
      </c>
      <c r="G15" s="17">
        <f>'[1]专项担保(希格玛) -青浦'!F2</f>
        <v>1.27</v>
      </c>
      <c r="H15" s="17">
        <f t="shared" si="2"/>
        <v>6.43</v>
      </c>
      <c r="I15" s="35"/>
      <c r="J15" s="36"/>
      <c r="K15" s="36"/>
    </row>
    <row r="16" s="2" customFormat="1" ht="19" customHeight="1" spans="1:11">
      <c r="A16" s="23"/>
      <c r="B16" s="16"/>
      <c r="C16" s="16"/>
      <c r="D16" s="19"/>
      <c r="E16" s="16" t="s">
        <v>14</v>
      </c>
      <c r="F16" s="17">
        <f>'[1]专项担保(希格玛) -青浦'!E3</f>
        <v>5.18</v>
      </c>
      <c r="G16" s="17">
        <f>'[1]专项担保(希格玛) -青浦'!F3</f>
        <v>5.16</v>
      </c>
      <c r="H16" s="17"/>
      <c r="I16" s="35"/>
      <c r="J16" s="42" t="s">
        <v>17</v>
      </c>
      <c r="K16" s="42"/>
    </row>
    <row r="17" s="2" customFormat="1" ht="19" customHeight="1" spans="1:11">
      <c r="A17" s="23">
        <v>5</v>
      </c>
      <c r="B17" s="16" t="s">
        <v>16</v>
      </c>
      <c r="C17" s="16" t="str">
        <f>[1]担保利息项目清单!D23</f>
        <v>逸尚创展（上海）科技有限公司</v>
      </c>
      <c r="D17" s="15" t="s">
        <v>12</v>
      </c>
      <c r="E17" s="16" t="s">
        <v>13</v>
      </c>
      <c r="F17" s="17">
        <f>'[1]专项担保(逸尚) -青浦'!E2</f>
        <v>1.28</v>
      </c>
      <c r="G17" s="17">
        <f>'[1]专项担保(逸尚) -青浦'!F2</f>
        <v>1.27</v>
      </c>
      <c r="H17" s="17">
        <f t="shared" ref="H17:H22" si="3">G17+G18</f>
        <v>6.13</v>
      </c>
      <c r="I17" s="35"/>
      <c r="J17" s="36"/>
      <c r="K17" s="36"/>
    </row>
    <row r="18" s="2" customFormat="1" ht="19" customHeight="1" spans="1:11">
      <c r="A18" s="23"/>
      <c r="B18" s="16"/>
      <c r="C18" s="16"/>
      <c r="D18" s="19"/>
      <c r="E18" s="16" t="s">
        <v>14</v>
      </c>
      <c r="F18" s="17">
        <f>'[1]专项担保(逸尚) -青浦'!E3</f>
        <v>4.87</v>
      </c>
      <c r="G18" s="17">
        <f>'[1]专项担保(逸尚) -青浦'!F3</f>
        <v>4.86</v>
      </c>
      <c r="H18" s="17"/>
      <c r="I18" s="43"/>
      <c r="J18" s="36"/>
      <c r="K18" s="36"/>
    </row>
    <row r="19" s="2" customFormat="1" ht="19" customHeight="1" spans="1:11">
      <c r="A19" s="23">
        <v>6</v>
      </c>
      <c r="B19" s="16" t="s">
        <v>16</v>
      </c>
      <c r="C19" s="16" t="str">
        <f>[1]担保利息项目清单!D25</f>
        <v>上海永天科技股份有限公司</v>
      </c>
      <c r="D19" s="15" t="s">
        <v>12</v>
      </c>
      <c r="E19" s="16" t="s">
        <v>13</v>
      </c>
      <c r="F19" s="17">
        <f>'[1]专项担保(永天) -青浦'!E2</f>
        <v>0.94</v>
      </c>
      <c r="G19" s="17">
        <f>'[1]专项担保(永天) -青浦'!F2</f>
        <v>0</v>
      </c>
      <c r="H19" s="17">
        <f t="shared" si="3"/>
        <v>3.4</v>
      </c>
      <c r="I19" s="41" t="s">
        <v>35</v>
      </c>
      <c r="J19" s="44"/>
      <c r="K19" s="44"/>
    </row>
    <row r="20" s="2" customFormat="1" ht="19" customHeight="1" spans="1:11">
      <c r="A20" s="23"/>
      <c r="B20" s="16"/>
      <c r="C20" s="16"/>
      <c r="D20" s="19"/>
      <c r="E20" s="16" t="s">
        <v>14</v>
      </c>
      <c r="F20" s="17">
        <f>'[1]专项担保(永天) -青浦'!E3</f>
        <v>3.4</v>
      </c>
      <c r="G20" s="17">
        <f>'[1]专项担保(永天) -青浦'!F3</f>
        <v>3.4</v>
      </c>
      <c r="H20" s="17"/>
      <c r="I20" s="43"/>
      <c r="J20" s="45"/>
      <c r="K20" s="45"/>
    </row>
    <row r="21" s="3" customFormat="1" ht="19" customHeight="1" spans="1:11">
      <c r="A21" s="24" t="s">
        <v>15</v>
      </c>
      <c r="B21" s="24"/>
      <c r="C21" s="24"/>
      <c r="D21" s="24"/>
      <c r="E21" s="24"/>
      <c r="F21" s="22">
        <f t="shared" ref="F21:H21" si="4">SUM(F9:F20)</f>
        <v>52.17</v>
      </c>
      <c r="G21" s="25">
        <f t="shared" si="4"/>
        <v>49.93</v>
      </c>
      <c r="H21" s="22">
        <f t="shared" si="4"/>
        <v>49.93</v>
      </c>
      <c r="I21" s="39"/>
      <c r="J21" s="40"/>
      <c r="K21" s="40"/>
    </row>
    <row r="22" s="2" customFormat="1" ht="19" customHeight="1" spans="1:11">
      <c r="A22" s="23">
        <v>1</v>
      </c>
      <c r="B22" s="16" t="s">
        <v>18</v>
      </c>
      <c r="C22" s="16" t="str">
        <f>[1]担保利息项目清单!D2</f>
        <v>上海通递驿优网络技术有限公司</v>
      </c>
      <c r="D22" s="15" t="s">
        <v>12</v>
      </c>
      <c r="E22" s="16" t="s">
        <v>13</v>
      </c>
      <c r="F22" s="17">
        <f>[1]担保利息项目清单!G2</f>
        <v>4.25</v>
      </c>
      <c r="G22" s="17">
        <f>'[1]专项担保(通递驿优)-长宁'!F2</f>
        <v>4.25</v>
      </c>
      <c r="H22" s="17">
        <f t="shared" si="3"/>
        <v>21.73</v>
      </c>
      <c r="I22" s="35"/>
      <c r="J22" s="36"/>
      <c r="K22" s="36"/>
    </row>
    <row r="23" s="2" customFormat="1" ht="19" customHeight="1" spans="1:11">
      <c r="A23" s="23"/>
      <c r="B23" s="16"/>
      <c r="C23" s="16"/>
      <c r="D23" s="19"/>
      <c r="E23" s="16" t="s">
        <v>14</v>
      </c>
      <c r="F23" s="17">
        <f>[1]担保利息项目清单!G3</f>
        <v>17.49</v>
      </c>
      <c r="G23" s="17">
        <f>'[1]专项担保(通递驿优)-长宁'!F3</f>
        <v>17.48</v>
      </c>
      <c r="H23" s="17"/>
      <c r="I23" s="35"/>
      <c r="J23" s="36"/>
      <c r="K23" s="36"/>
    </row>
    <row r="24" s="2" customFormat="1" ht="19" customHeight="1" spans="1:11">
      <c r="A24" s="23">
        <v>2</v>
      </c>
      <c r="B24" s="16" t="s">
        <v>18</v>
      </c>
      <c r="C24" s="16" t="str">
        <f>[1]担保利息项目清单!D4</f>
        <v>上海巅思智能科技有限公司</v>
      </c>
      <c r="D24" s="15" t="s">
        <v>12</v>
      </c>
      <c r="E24" s="16" t="s">
        <v>13</v>
      </c>
      <c r="F24" s="17">
        <f>[1]担保利息项目清单!G4</f>
        <v>0.64</v>
      </c>
      <c r="G24" s="17">
        <f>'[1]专项担保(巅思智能)-长宁'!F2</f>
        <v>0.63</v>
      </c>
      <c r="H24" s="17">
        <f t="shared" ref="H24:H28" si="5">G24+G25</f>
        <v>3.24</v>
      </c>
      <c r="I24" s="46" t="s">
        <v>36</v>
      </c>
      <c r="J24" s="36"/>
      <c r="K24" s="36"/>
    </row>
    <row r="25" s="2" customFormat="1" ht="19" customHeight="1" spans="1:11">
      <c r="A25" s="23"/>
      <c r="B25" s="16"/>
      <c r="C25" s="16"/>
      <c r="D25" s="19"/>
      <c r="E25" s="16" t="s">
        <v>14</v>
      </c>
      <c r="F25" s="17">
        <f>[1]担保利息项目清单!G5</f>
        <v>2.61</v>
      </c>
      <c r="G25" s="17">
        <f>'[1]专项担保(巅思智能)-长宁'!F3</f>
        <v>2.61</v>
      </c>
      <c r="H25" s="17"/>
      <c r="I25" s="47"/>
      <c r="J25" s="36"/>
      <c r="K25" s="36"/>
    </row>
    <row r="26" s="2" customFormat="1" ht="19" customHeight="1" spans="1:11">
      <c r="A26" s="23">
        <v>3</v>
      </c>
      <c r="B26" s="16" t="s">
        <v>18</v>
      </c>
      <c r="C26" s="16" t="str">
        <f>[1]担保利息项目清单!D6</f>
        <v>上海机场国际旅行社有限公司</v>
      </c>
      <c r="D26" s="15" t="s">
        <v>12</v>
      </c>
      <c r="E26" s="16" t="s">
        <v>13</v>
      </c>
      <c r="F26" s="17">
        <f>[1]担保利息项目清单!G6</f>
        <v>4.25</v>
      </c>
      <c r="G26" s="17">
        <f>'[1]专项担保(机场国际旅行社)-长宁'!F2</f>
        <v>4.25</v>
      </c>
      <c r="H26" s="17">
        <f t="shared" si="5"/>
        <v>19.43</v>
      </c>
      <c r="I26" s="35"/>
      <c r="J26" s="36"/>
      <c r="K26" s="36"/>
    </row>
    <row r="27" s="2" customFormat="1" ht="19" customHeight="1" spans="1:11">
      <c r="A27" s="23"/>
      <c r="B27" s="16"/>
      <c r="C27" s="16"/>
      <c r="D27" s="19"/>
      <c r="E27" s="16" t="s">
        <v>14</v>
      </c>
      <c r="F27" s="17">
        <f>[1]担保利息项目清单!G7</f>
        <v>16.0125</v>
      </c>
      <c r="G27" s="26">
        <f>'[1]专项担保(机场国际旅行社)-长宁'!F3</f>
        <v>15.18</v>
      </c>
      <c r="H27" s="17"/>
      <c r="I27" s="35"/>
      <c r="J27" s="48" t="s">
        <v>19</v>
      </c>
      <c r="K27" s="36"/>
    </row>
    <row r="28" s="2" customFormat="1" ht="19" customHeight="1" spans="1:11">
      <c r="A28" s="23">
        <v>4</v>
      </c>
      <c r="B28" s="16" t="s">
        <v>18</v>
      </c>
      <c r="C28" s="16" t="str">
        <f>[1]担保利息项目清单!D8</f>
        <v>上海星瀚律师事务所</v>
      </c>
      <c r="D28" s="15" t="s">
        <v>12</v>
      </c>
      <c r="E28" s="16" t="s">
        <v>13</v>
      </c>
      <c r="F28" s="17">
        <f>[1]担保利息项目清单!G8</f>
        <v>2.125</v>
      </c>
      <c r="G28" s="17">
        <f>'[1]专项担保(星瀚律师事务所)-长宁'!F2</f>
        <v>2.12</v>
      </c>
      <c r="H28" s="17">
        <f t="shared" si="5"/>
        <v>10.84</v>
      </c>
      <c r="I28" s="35"/>
      <c r="J28" s="36"/>
      <c r="K28" s="36"/>
    </row>
    <row r="29" s="2" customFormat="1" ht="19" customHeight="1" spans="1:11">
      <c r="A29" s="23"/>
      <c r="B29" s="16"/>
      <c r="C29" s="16"/>
      <c r="D29" s="19"/>
      <c r="E29" s="16" t="s">
        <v>14</v>
      </c>
      <c r="F29" s="17">
        <f>[1]担保利息项目清单!G9</f>
        <v>9.2264</v>
      </c>
      <c r="G29" s="26">
        <f>'[1]专项担保(星瀚律师事务所)-长宁'!F3</f>
        <v>8.72</v>
      </c>
      <c r="H29" s="17"/>
      <c r="I29" s="35"/>
      <c r="J29" s="42" t="s">
        <v>20</v>
      </c>
      <c r="K29" s="42"/>
    </row>
    <row r="30" s="2" customFormat="1" ht="19" customHeight="1" spans="1:11">
      <c r="A30" s="23">
        <v>5</v>
      </c>
      <c r="B30" s="16" t="s">
        <v>18</v>
      </c>
      <c r="C30" s="16" t="str">
        <f>[1]担保利息项目清单!D10</f>
        <v>上海合胜信息服务有限公司</v>
      </c>
      <c r="D30" s="15" t="s">
        <v>12</v>
      </c>
      <c r="E30" s="16" t="s">
        <v>13</v>
      </c>
      <c r="F30" s="17">
        <f>[1]担保利息项目清单!G10</f>
        <v>1.275</v>
      </c>
      <c r="G30" s="17">
        <f>'[1]专项担保(合胜信息)-长宁'!F2</f>
        <v>1.27</v>
      </c>
      <c r="H30" s="17">
        <f t="shared" ref="H30:H35" si="6">G30+G31</f>
        <v>6.28</v>
      </c>
      <c r="I30" s="35"/>
      <c r="J30" s="36"/>
      <c r="K30" s="36"/>
    </row>
    <row r="31" s="2" customFormat="1" ht="19" customHeight="1" spans="1:11">
      <c r="A31" s="23"/>
      <c r="B31" s="16"/>
      <c r="C31" s="16"/>
      <c r="D31" s="19"/>
      <c r="E31" s="16" t="s">
        <v>14</v>
      </c>
      <c r="F31" s="17">
        <f>[1]担保利息项目清单!G11</f>
        <v>5.01875</v>
      </c>
      <c r="G31" s="17">
        <f>'[1]专项担保(合胜信息)-长宁'!F3</f>
        <v>5.01</v>
      </c>
      <c r="H31" s="17"/>
      <c r="I31" s="43"/>
      <c r="J31" s="49" t="s">
        <v>21</v>
      </c>
      <c r="K31" s="49"/>
    </row>
    <row r="32" s="2" customFormat="1" ht="19" customHeight="1" spans="1:11">
      <c r="A32" s="23">
        <v>6</v>
      </c>
      <c r="B32" s="16" t="s">
        <v>18</v>
      </c>
      <c r="C32" s="16" t="str">
        <f>[1]担保利息项目清单!D12</f>
        <v>上海凭安征信服务有限公司</v>
      </c>
      <c r="D32" s="15" t="s">
        <v>12</v>
      </c>
      <c r="E32" s="16" t="s">
        <v>13</v>
      </c>
      <c r="F32" s="17">
        <f>[1]担保利息项目清单!G12</f>
        <v>2.125</v>
      </c>
      <c r="G32" s="17">
        <f>'[1]专项担保(凭安征信)-长宁'!F2</f>
        <v>2.12</v>
      </c>
      <c r="H32" s="17">
        <f t="shared" si="6"/>
        <v>10.86</v>
      </c>
      <c r="I32" s="41"/>
      <c r="J32" s="23"/>
      <c r="K32" s="23"/>
    </row>
    <row r="33" s="2" customFormat="1" ht="19" customHeight="1" spans="1:11">
      <c r="A33" s="23"/>
      <c r="B33" s="16"/>
      <c r="C33" s="16"/>
      <c r="D33" s="19"/>
      <c r="E33" s="16" t="s">
        <v>14</v>
      </c>
      <c r="F33" s="17">
        <f>[1]担保利息项目清单!G13</f>
        <v>8.744792</v>
      </c>
      <c r="G33" s="17">
        <f>'[1]专项担保(凭安征信)-长宁'!F3</f>
        <v>8.74</v>
      </c>
      <c r="H33" s="17"/>
      <c r="I33" s="43"/>
      <c r="J33" s="50" t="s">
        <v>22</v>
      </c>
      <c r="K33" s="50"/>
    </row>
    <row r="34" s="3" customFormat="1" ht="19" customHeight="1" spans="1:11">
      <c r="A34" s="24" t="s">
        <v>15</v>
      </c>
      <c r="B34" s="24"/>
      <c r="C34" s="24"/>
      <c r="D34" s="24"/>
      <c r="E34" s="24"/>
      <c r="F34" s="27">
        <f t="shared" ref="F34:H34" si="7">SUM(F22:F33)</f>
        <v>73.767442</v>
      </c>
      <c r="G34" s="25">
        <f t="shared" si="7"/>
        <v>72.38</v>
      </c>
      <c r="H34" s="22">
        <f t="shared" si="7"/>
        <v>72.38</v>
      </c>
      <c r="I34" s="39"/>
      <c r="J34" s="40"/>
      <c r="K34" s="40"/>
    </row>
    <row r="35" s="2" customFormat="1" ht="19" customHeight="1" spans="1:11">
      <c r="A35" s="14">
        <v>1</v>
      </c>
      <c r="B35" s="15" t="s">
        <v>23</v>
      </c>
      <c r="C35" s="15" t="s">
        <v>24</v>
      </c>
      <c r="D35" s="15" t="s">
        <v>12</v>
      </c>
      <c r="E35" s="28" t="s">
        <v>13</v>
      </c>
      <c r="F35" s="29">
        <v>0.11</v>
      </c>
      <c r="G35" s="30">
        <f>'[1]专项担保(德世普安管理咨询)-闵行'!F2</f>
        <v>0.1</v>
      </c>
      <c r="H35" s="17">
        <f t="shared" si="6"/>
        <v>0.16</v>
      </c>
      <c r="I35" s="35"/>
      <c r="J35" s="36"/>
      <c r="K35" s="36"/>
    </row>
    <row r="36" s="2" customFormat="1" ht="19" customHeight="1" spans="1:11">
      <c r="A36" s="18"/>
      <c r="B36" s="19"/>
      <c r="C36" s="19"/>
      <c r="D36" s="19"/>
      <c r="E36" s="28" t="s">
        <v>14</v>
      </c>
      <c r="F36" s="29">
        <v>0.07</v>
      </c>
      <c r="G36" s="30">
        <f>'[1]专项担保(德世普安管理咨询)-闵行'!F3</f>
        <v>0.06</v>
      </c>
      <c r="H36" s="17"/>
      <c r="I36" s="35"/>
      <c r="J36" s="36"/>
      <c r="K36" s="36"/>
    </row>
    <row r="37" s="2" customFormat="1" ht="19" customHeight="1" spans="1:11">
      <c r="A37" s="14">
        <v>2</v>
      </c>
      <c r="B37" s="15" t="s">
        <v>23</v>
      </c>
      <c r="C37" s="15" t="s">
        <v>25</v>
      </c>
      <c r="D37" s="15" t="s">
        <v>12</v>
      </c>
      <c r="E37" s="28" t="s">
        <v>13</v>
      </c>
      <c r="F37" s="29">
        <v>0.85</v>
      </c>
      <c r="G37" s="30">
        <f>'[1]专项担保(原圈网络)-闵行-4.06'!F2</f>
        <v>0.85</v>
      </c>
      <c r="H37" s="17">
        <f t="shared" ref="H37:H41" si="8">G37+G38</f>
        <v>4.06</v>
      </c>
      <c r="I37" s="35"/>
      <c r="J37" s="36"/>
      <c r="K37" s="36"/>
    </row>
    <row r="38" s="2" customFormat="1" ht="19" customHeight="1" spans="1:11">
      <c r="A38" s="18"/>
      <c r="B38" s="19"/>
      <c r="C38" s="19"/>
      <c r="D38" s="19"/>
      <c r="E38" s="28" t="s">
        <v>14</v>
      </c>
      <c r="F38" s="29">
        <v>3.21</v>
      </c>
      <c r="G38" s="30">
        <f>'[1]专项担保(原圈网络)-闵行-4.06'!F3</f>
        <v>3.21</v>
      </c>
      <c r="H38" s="17"/>
      <c r="I38" s="35"/>
      <c r="J38" s="36"/>
      <c r="K38" s="36"/>
    </row>
    <row r="39" s="2" customFormat="1" ht="19" customHeight="1" spans="1:11">
      <c r="A39" s="14">
        <v>3</v>
      </c>
      <c r="B39" s="15" t="s">
        <v>23</v>
      </c>
      <c r="C39" s="15" t="s">
        <v>25</v>
      </c>
      <c r="D39" s="15" t="s">
        <v>12</v>
      </c>
      <c r="E39" s="28" t="s">
        <v>13</v>
      </c>
      <c r="F39" s="29">
        <v>0.64</v>
      </c>
      <c r="G39" s="30">
        <f>'[1]专项担保(原圈网络)-闵行-2.93'!F2</f>
        <v>0.63</v>
      </c>
      <c r="H39" s="17">
        <f t="shared" si="8"/>
        <v>2.92</v>
      </c>
      <c r="I39" s="35"/>
      <c r="J39" s="36"/>
      <c r="K39" s="36"/>
    </row>
    <row r="40" s="2" customFormat="1" ht="19" customHeight="1" spans="1:11">
      <c r="A40" s="18"/>
      <c r="B40" s="19"/>
      <c r="C40" s="19"/>
      <c r="D40" s="19"/>
      <c r="E40" s="28" t="s">
        <v>14</v>
      </c>
      <c r="F40" s="29">
        <v>2.3</v>
      </c>
      <c r="G40" s="30">
        <f>'[1]专项担保(原圈网络)-闵行-2.93'!F3</f>
        <v>2.29</v>
      </c>
      <c r="H40" s="17"/>
      <c r="I40" s="35"/>
      <c r="J40" s="36"/>
      <c r="K40" s="36"/>
    </row>
    <row r="41" s="2" customFormat="1" ht="19" customHeight="1" spans="1:11">
      <c r="A41" s="14">
        <v>4</v>
      </c>
      <c r="B41" s="15" t="s">
        <v>23</v>
      </c>
      <c r="C41" s="15" t="s">
        <v>25</v>
      </c>
      <c r="D41" s="15" t="s">
        <v>12</v>
      </c>
      <c r="E41" s="28" t="s">
        <v>13</v>
      </c>
      <c r="F41" s="29">
        <v>0.43</v>
      </c>
      <c r="G41" s="30">
        <f>'[1]专项担保(原圈网络)-闵行-2.17'!F2</f>
        <v>0.42</v>
      </c>
      <c r="H41" s="17">
        <f t="shared" si="8"/>
        <v>2.03</v>
      </c>
      <c r="I41" s="35"/>
      <c r="J41" s="36"/>
      <c r="K41" s="36"/>
    </row>
    <row r="42" s="2" customFormat="1" ht="19" customHeight="1" spans="1:11">
      <c r="A42" s="18"/>
      <c r="B42" s="19"/>
      <c r="C42" s="19"/>
      <c r="D42" s="19"/>
      <c r="E42" s="28" t="s">
        <v>14</v>
      </c>
      <c r="F42" s="29">
        <v>1.75</v>
      </c>
      <c r="G42" s="31">
        <f>'[1]专项担保(原圈网络)-闵行-2.17'!F3</f>
        <v>1.61</v>
      </c>
      <c r="H42" s="17"/>
      <c r="I42" s="35"/>
      <c r="J42" s="36"/>
      <c r="K42" s="36"/>
    </row>
    <row r="43" s="2" customFormat="1" ht="19" customHeight="1" spans="1:11">
      <c r="A43" s="14">
        <v>5</v>
      </c>
      <c r="B43" s="15" t="s">
        <v>23</v>
      </c>
      <c r="C43" s="15" t="s">
        <v>26</v>
      </c>
      <c r="D43" s="15" t="s">
        <v>12</v>
      </c>
      <c r="E43" s="28" t="s">
        <v>13</v>
      </c>
      <c r="F43" s="29">
        <v>1.27</v>
      </c>
      <c r="G43" s="30">
        <f>'[1]专项担保(美尚生化环境)-闵行'!F2</f>
        <v>1.27</v>
      </c>
      <c r="H43" s="17">
        <f t="shared" ref="H43:H47" si="9">G43+G44</f>
        <v>6.48</v>
      </c>
      <c r="I43" s="35"/>
      <c r="J43" s="36"/>
      <c r="K43" s="36"/>
    </row>
    <row r="44" s="2" customFormat="1" ht="19" customHeight="1" spans="1:11">
      <c r="A44" s="18"/>
      <c r="B44" s="19"/>
      <c r="C44" s="19"/>
      <c r="D44" s="19"/>
      <c r="E44" s="28" t="s">
        <v>14</v>
      </c>
      <c r="F44" s="29">
        <v>5.21</v>
      </c>
      <c r="G44" s="30">
        <f>'[1]专项担保(美尚生化环境)-闵行'!F3</f>
        <v>5.21</v>
      </c>
      <c r="H44" s="17"/>
      <c r="I44" s="35"/>
      <c r="J44" s="36"/>
      <c r="K44" s="36"/>
    </row>
    <row r="45" s="2" customFormat="1" ht="19" customHeight="1" spans="1:11">
      <c r="A45" s="14">
        <v>6</v>
      </c>
      <c r="B45" s="15" t="s">
        <v>23</v>
      </c>
      <c r="C45" s="15" t="s">
        <v>27</v>
      </c>
      <c r="D45" s="15" t="s">
        <v>12</v>
      </c>
      <c r="E45" s="28" t="s">
        <v>13</v>
      </c>
      <c r="F45" s="29">
        <v>4.04</v>
      </c>
      <c r="G45" s="30">
        <f>'[1]专项担保(通正铝结构建设)-闵行'!F2</f>
        <v>4.03</v>
      </c>
      <c r="H45" s="17">
        <f t="shared" si="9"/>
        <v>20.64</v>
      </c>
      <c r="I45" s="35"/>
      <c r="J45" s="36"/>
      <c r="K45" s="36"/>
    </row>
    <row r="46" s="2" customFormat="1" ht="19" customHeight="1" spans="1:11">
      <c r="A46" s="18"/>
      <c r="B46" s="19"/>
      <c r="C46" s="19"/>
      <c r="D46" s="19"/>
      <c r="E46" s="28" t="s">
        <v>14</v>
      </c>
      <c r="F46" s="29">
        <v>16.62</v>
      </c>
      <c r="G46" s="30">
        <f>'[1]专项担保(通正铝结构建设)-闵行'!F3</f>
        <v>16.61</v>
      </c>
      <c r="H46" s="17"/>
      <c r="I46" s="35"/>
      <c r="J46" s="36"/>
      <c r="K46" s="36"/>
    </row>
    <row r="47" s="3" customFormat="1" ht="19" customHeight="1" spans="1:11">
      <c r="A47" s="15">
        <v>7</v>
      </c>
      <c r="B47" s="15" t="s">
        <v>23</v>
      </c>
      <c r="C47" s="15" t="s">
        <v>28</v>
      </c>
      <c r="D47" s="15" t="s">
        <v>12</v>
      </c>
      <c r="E47" s="28" t="s">
        <v>13</v>
      </c>
      <c r="F47" s="29">
        <v>4.0375</v>
      </c>
      <c r="G47" s="30">
        <f>'[1]专项担保(远东食品)-闵行'!F2</f>
        <v>4.03</v>
      </c>
      <c r="H47" s="17">
        <f t="shared" si="9"/>
        <v>18.83</v>
      </c>
      <c r="I47" s="35"/>
      <c r="J47" s="36"/>
      <c r="K47" s="36"/>
    </row>
    <row r="48" s="3" customFormat="1" ht="19" customHeight="1" spans="1:11">
      <c r="A48" s="19"/>
      <c r="B48" s="19"/>
      <c r="C48" s="19"/>
      <c r="D48" s="19"/>
      <c r="E48" s="28" t="s">
        <v>14</v>
      </c>
      <c r="F48" s="29">
        <v>14.8</v>
      </c>
      <c r="G48" s="30">
        <f>'[1]专项担保(远东食品)-闵行'!F3</f>
        <v>14.8</v>
      </c>
      <c r="H48" s="17"/>
      <c r="I48" s="35"/>
      <c r="J48" s="36"/>
      <c r="K48" s="36"/>
    </row>
    <row r="49" s="3" customFormat="1" ht="19" customHeight="1" spans="1:11">
      <c r="A49" s="20" t="s">
        <v>15</v>
      </c>
      <c r="B49" s="21"/>
      <c r="C49" s="21"/>
      <c r="D49" s="21"/>
      <c r="E49" s="21"/>
      <c r="F49" s="32">
        <f t="shared" ref="F49:H49" si="10">SUM(F35:F48)</f>
        <v>55.3375</v>
      </c>
      <c r="G49" s="25">
        <f t="shared" si="10"/>
        <v>55.12</v>
      </c>
      <c r="H49" s="22">
        <f t="shared" si="10"/>
        <v>55.12</v>
      </c>
      <c r="I49" s="51">
        <f>SUM(I35:I46)</f>
        <v>0</v>
      </c>
      <c r="J49" s="36"/>
      <c r="K49" s="36"/>
    </row>
    <row r="50" s="3" customFormat="1" ht="19" customHeight="1" spans="1:11">
      <c r="A50" s="20" t="s">
        <v>29</v>
      </c>
      <c r="B50" s="21"/>
      <c r="C50" s="21"/>
      <c r="D50" s="21"/>
      <c r="E50" s="21"/>
      <c r="F50" s="22">
        <f t="shared" ref="F50:H50" si="11">F8+F21+F34+F49</f>
        <v>195.884942</v>
      </c>
      <c r="G50" s="22">
        <f t="shared" si="11"/>
        <v>192.02</v>
      </c>
      <c r="H50" s="22">
        <f t="shared" si="11"/>
        <v>192.02</v>
      </c>
      <c r="I50" s="39"/>
      <c r="J50" s="36"/>
      <c r="K50" s="36"/>
    </row>
  </sheetData>
  <autoFilter xmlns:etc="http://www.wps.cn/officeDocument/2017/etCustomData" ref="A3:J50" etc:filterBottomFollowUsedRange="0">
    <extLst/>
  </autoFilter>
  <mergeCells count="115">
    <mergeCell ref="A1:I1"/>
    <mergeCell ref="A2:I2"/>
    <mergeCell ref="A8:E8"/>
    <mergeCell ref="A21:E21"/>
    <mergeCell ref="A34:E34"/>
    <mergeCell ref="A49:E49"/>
    <mergeCell ref="A50:E50"/>
    <mergeCell ref="A4:A5"/>
    <mergeCell ref="A6:A7"/>
    <mergeCell ref="A9:A10"/>
    <mergeCell ref="A11:A12"/>
    <mergeCell ref="A13:A14"/>
    <mergeCell ref="A15:A16"/>
    <mergeCell ref="A17:A18"/>
    <mergeCell ref="A19:A20"/>
    <mergeCell ref="A22:A23"/>
    <mergeCell ref="A24:A25"/>
    <mergeCell ref="A26:A27"/>
    <mergeCell ref="A28:A29"/>
    <mergeCell ref="A30:A31"/>
    <mergeCell ref="A32:A33"/>
    <mergeCell ref="A35:A36"/>
    <mergeCell ref="A37:A38"/>
    <mergeCell ref="A39:A40"/>
    <mergeCell ref="A41:A42"/>
    <mergeCell ref="A43:A44"/>
    <mergeCell ref="A45:A46"/>
    <mergeCell ref="A47:A48"/>
    <mergeCell ref="B4:B5"/>
    <mergeCell ref="B6:B7"/>
    <mergeCell ref="B9:B10"/>
    <mergeCell ref="B11:B12"/>
    <mergeCell ref="B13:B14"/>
    <mergeCell ref="B15:B16"/>
    <mergeCell ref="B17:B18"/>
    <mergeCell ref="B19:B20"/>
    <mergeCell ref="B22:B23"/>
    <mergeCell ref="B24:B25"/>
    <mergeCell ref="B26:B27"/>
    <mergeCell ref="B28:B29"/>
    <mergeCell ref="B30:B31"/>
    <mergeCell ref="B32:B33"/>
    <mergeCell ref="B35:B36"/>
    <mergeCell ref="B37:B38"/>
    <mergeCell ref="B39:B40"/>
    <mergeCell ref="B41:B42"/>
    <mergeCell ref="B43:B44"/>
    <mergeCell ref="B45:B46"/>
    <mergeCell ref="B47:B48"/>
    <mergeCell ref="C4:C5"/>
    <mergeCell ref="C6:C7"/>
    <mergeCell ref="C9:C10"/>
    <mergeCell ref="C11:C12"/>
    <mergeCell ref="C13:C14"/>
    <mergeCell ref="C15:C16"/>
    <mergeCell ref="C17:C18"/>
    <mergeCell ref="C19:C20"/>
    <mergeCell ref="C22:C23"/>
    <mergeCell ref="C24:C25"/>
    <mergeCell ref="C26:C27"/>
    <mergeCell ref="C28:C29"/>
    <mergeCell ref="C30:C31"/>
    <mergeCell ref="C32:C33"/>
    <mergeCell ref="C35:C36"/>
    <mergeCell ref="C37:C38"/>
    <mergeCell ref="C39:C40"/>
    <mergeCell ref="C41:C42"/>
    <mergeCell ref="C43:C44"/>
    <mergeCell ref="C45:C46"/>
    <mergeCell ref="C47:C48"/>
    <mergeCell ref="D4:D5"/>
    <mergeCell ref="D6:D7"/>
    <mergeCell ref="D9:D10"/>
    <mergeCell ref="D11:D12"/>
    <mergeCell ref="D13:D14"/>
    <mergeCell ref="D15:D16"/>
    <mergeCell ref="D17:D18"/>
    <mergeCell ref="D19:D20"/>
    <mergeCell ref="D22:D23"/>
    <mergeCell ref="D24:D25"/>
    <mergeCell ref="D26:D27"/>
    <mergeCell ref="D28:D29"/>
    <mergeCell ref="D30:D31"/>
    <mergeCell ref="D32:D33"/>
    <mergeCell ref="D35:D36"/>
    <mergeCell ref="D37:D38"/>
    <mergeCell ref="D39:D40"/>
    <mergeCell ref="D41:D42"/>
    <mergeCell ref="D43:D44"/>
    <mergeCell ref="D45:D46"/>
    <mergeCell ref="D47:D48"/>
    <mergeCell ref="H4:H5"/>
    <mergeCell ref="H6:H7"/>
    <mergeCell ref="H9:H10"/>
    <mergeCell ref="H11:H12"/>
    <mergeCell ref="H13:H14"/>
    <mergeCell ref="H15:H16"/>
    <mergeCell ref="H17:H18"/>
    <mergeCell ref="H19:H20"/>
    <mergeCell ref="H22:H23"/>
    <mergeCell ref="H24:H25"/>
    <mergeCell ref="H26:H27"/>
    <mergeCell ref="H28:H29"/>
    <mergeCell ref="H30:H31"/>
    <mergeCell ref="H32:H33"/>
    <mergeCell ref="H35:H36"/>
    <mergeCell ref="H37:H38"/>
    <mergeCell ref="H39:H40"/>
    <mergeCell ref="H41:H42"/>
    <mergeCell ref="H43:H44"/>
    <mergeCell ref="H45:H46"/>
    <mergeCell ref="H47:H48"/>
    <mergeCell ref="I24:I25"/>
    <mergeCell ref="J19:J20"/>
    <mergeCell ref="K19:K20"/>
  </mergeCells>
  <conditionalFormatting sqref="C4">
    <cfRule type="duplicateValues" dxfId="0" priority="12"/>
  </conditionalFormatting>
  <conditionalFormatting sqref="C6">
    <cfRule type="duplicateValues" dxfId="0" priority="8"/>
  </conditionalFormatting>
  <conditionalFormatting sqref="C8">
    <cfRule type="duplicateValues" dxfId="0" priority="9"/>
  </conditionalFormatting>
  <conditionalFormatting sqref="C9">
    <cfRule type="duplicateValues" dxfId="0" priority="3"/>
  </conditionalFormatting>
  <conditionalFormatting sqref="C11">
    <cfRule type="duplicateValues" dxfId="0" priority="2"/>
  </conditionalFormatting>
  <conditionalFormatting sqref="C13">
    <cfRule type="duplicateValues" dxfId="0" priority="1"/>
  </conditionalFormatting>
  <conditionalFormatting sqref="C15">
    <cfRule type="duplicateValues" dxfId="0" priority="16"/>
  </conditionalFormatting>
  <conditionalFormatting sqref="C22">
    <cfRule type="duplicateValues" dxfId="0" priority="7"/>
  </conditionalFormatting>
  <conditionalFormatting sqref="C24">
    <cfRule type="duplicateValues" dxfId="0" priority="6"/>
  </conditionalFormatting>
  <conditionalFormatting sqref="C26">
    <cfRule type="duplicateValues" dxfId="0" priority="5"/>
  </conditionalFormatting>
  <conditionalFormatting sqref="C28">
    <cfRule type="duplicateValues" dxfId="0" priority="15"/>
  </conditionalFormatting>
  <conditionalFormatting sqref="C47">
    <cfRule type="duplicateValues" dxfId="0" priority="17"/>
  </conditionalFormatting>
  <conditionalFormatting sqref="C50">
    <cfRule type="duplicateValues" dxfId="0" priority="10"/>
  </conditionalFormatting>
  <conditionalFormatting sqref="C2:C3 C49 C51:C200">
    <cfRule type="duplicateValues" dxfId="0" priority="13"/>
  </conditionalFormatting>
  <conditionalFormatting sqref="C17 C19 C21">
    <cfRule type="duplicateValues" dxfId="0" priority="4"/>
  </conditionalFormatting>
  <conditionalFormatting sqref="C30 C32 C34">
    <cfRule type="duplicateValues" dxfId="0" priority="11"/>
  </conditionalFormatting>
  <conditionalFormatting sqref="C35 C43 C45">
    <cfRule type="duplicateValues" dxfId="0" priority="14"/>
  </conditionalFormatting>
  <printOptions horizontalCentered="1"/>
  <pageMargins left="0.700694444444445" right="0.700694444444445" top="0.751388888888889" bottom="0.554861111111111" header="0.298611111111111" footer="0.298611111111111"/>
  <pageSetup paperSize="8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大商务-专项担保审阅情况汇总-公示</vt:lpstr>
      <vt:lpstr>大商务-专项担保审阅情况汇总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94548</dc:creator>
  <cp:lastModifiedBy>苏苏</cp:lastModifiedBy>
  <dcterms:created xsi:type="dcterms:W3CDTF">2024-11-22T00:41:00Z</dcterms:created>
  <cp:lastPrinted>2024-11-22T02:25:00Z</cp:lastPrinted>
  <dcterms:modified xsi:type="dcterms:W3CDTF">2024-11-27T03:07:42Z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38BF65ECFB1B4226928C083A615492D5_13</vt:lpwstr>
  </property>
  <property fmtid="{D5CDD505-2E9C-101B-9397-08002B2CF9AE}" pid="3" name="KSOProductBuildVer">
    <vt:lpwstr>2052-12.1.0.18912</vt:lpwstr>
  </property>
</Properties>
</file>